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45" windowWidth="17775" windowHeight="9660" activeTab="2"/>
  </bookViews>
  <sheets>
    <sheet name="RNA_Data_Inertia_Forum" sheetId="2" r:id="rId1"/>
    <sheet name="Full_Mass_Inertia_Forum" sheetId="3" r:id="rId2"/>
    <sheet name="Mass_Inertia Calculation" sheetId="1" r:id="rId3"/>
    <sheet name="Inertia Transformation" sheetId="4" r:id="rId4"/>
  </sheets>
  <calcPr calcId="145621"/>
</workbook>
</file>

<file path=xl/calcChain.xml><?xml version="1.0" encoding="utf-8"?>
<calcChain xmlns="http://schemas.openxmlformats.org/spreadsheetml/2006/main">
  <c r="V9" i="3" l="1"/>
  <c r="U9" i="3"/>
  <c r="T9" i="3"/>
  <c r="S9" i="3"/>
  <c r="D13" i="1"/>
  <c r="D15" i="1" s="1"/>
  <c r="D14" i="1"/>
  <c r="D12" i="1"/>
  <c r="I15" i="1"/>
  <c r="I13" i="1" s="1"/>
  <c r="J15" i="1"/>
  <c r="J12" i="1" s="1"/>
  <c r="H15" i="1"/>
  <c r="H12" i="1" s="1"/>
  <c r="F12" i="1" l="1"/>
  <c r="I12" i="1"/>
  <c r="H13" i="1"/>
  <c r="I14" i="1"/>
  <c r="J13" i="1"/>
  <c r="J14" i="1"/>
  <c r="H14" i="1"/>
  <c r="F14" i="1" l="1"/>
  <c r="E13" i="1"/>
  <c r="F13" i="1"/>
  <c r="G13" i="1"/>
  <c r="G12" i="1"/>
  <c r="E12" i="1"/>
  <c r="G14" i="1"/>
  <c r="E14" i="1"/>
  <c r="F15" i="1" l="1"/>
  <c r="G15" i="1"/>
  <c r="E15" i="1"/>
</calcChain>
</file>

<file path=xl/comments1.xml><?xml version="1.0" encoding="utf-8"?>
<comments xmlns="http://schemas.openxmlformats.org/spreadsheetml/2006/main">
  <authors>
    <author>phanh</author>
  </authors>
  <commentList>
    <comment ref="R8" authorId="0">
      <text>
        <r>
          <rPr>
            <b/>
            <sz val="9"/>
            <color indexed="81"/>
            <rFont val="Tahoma"/>
            <family val="2"/>
          </rPr>
          <t>phanh:</t>
        </r>
        <r>
          <rPr>
            <sz val="9"/>
            <color indexed="81"/>
            <rFont val="Tahoma"/>
            <family val="2"/>
          </rPr>
          <t xml:space="preserve">
This system originates at the tower centerline at still water level</t>
        </r>
      </text>
    </comment>
    <comment ref="R9" authorId="0">
      <text>
        <r>
          <rPr>
            <b/>
            <sz val="9"/>
            <color indexed="81"/>
            <rFont val="Tahoma"/>
            <family val="2"/>
          </rPr>
          <t>phanh:</t>
        </r>
        <r>
          <rPr>
            <sz val="9"/>
            <color indexed="81"/>
            <rFont val="Tahoma"/>
            <family val="2"/>
          </rPr>
          <t xml:space="preserve">
This system originates at center of mass of full FOWT system</t>
        </r>
      </text>
    </comment>
  </commentList>
</comments>
</file>

<file path=xl/comments2.xml><?xml version="1.0" encoding="utf-8"?>
<comments xmlns="http://schemas.openxmlformats.org/spreadsheetml/2006/main">
  <authors>
    <author>TRANTOAN</author>
    <author>phanh</author>
  </authors>
  <commentList>
    <comment ref="C9" authorId="0">
      <text>
        <r>
          <rPr>
            <b/>
            <sz val="8"/>
            <color indexed="81"/>
            <rFont val="Tahoma"/>
            <family val="2"/>
          </rPr>
          <t>TRANTOAN:</t>
        </r>
        <r>
          <rPr>
            <sz val="8"/>
            <color indexed="81"/>
            <rFont val="Tahoma"/>
            <family val="2"/>
          </rPr>
          <t xml:space="preserve">
Rotor Nacelle Asembly.
https://wind.nrel.gov/forum/wind/viewtopic.php?f=3&amp;t=842</t>
        </r>
      </text>
    </comment>
    <comment ref="C10" authorId="1">
      <text>
        <r>
          <rPr>
            <b/>
            <sz val="9"/>
            <color indexed="81"/>
            <rFont val="Tahoma"/>
            <family val="2"/>
          </rPr>
          <t>phanh:</t>
        </r>
        <r>
          <rPr>
            <sz val="9"/>
            <color indexed="81"/>
            <rFont val="Tahoma"/>
            <family val="2"/>
          </rPr>
          <t xml:space="preserve">
This data is calculated from CAD model in CATIA for the tower of OC3 Hywind platform 
 </t>
        </r>
      </text>
    </comment>
  </commentList>
</comments>
</file>

<file path=xl/sharedStrings.xml><?xml version="1.0" encoding="utf-8"?>
<sst xmlns="http://schemas.openxmlformats.org/spreadsheetml/2006/main" count="68" uniqueCount="29">
  <si>
    <t>RNA</t>
  </si>
  <si>
    <t>Ixx</t>
  </si>
  <si>
    <t>Iyy</t>
  </si>
  <si>
    <t>Izz</t>
  </si>
  <si>
    <t>Xcg</t>
  </si>
  <si>
    <t>Ycg</t>
  </si>
  <si>
    <t>Zcg</t>
  </si>
  <si>
    <t>Part</t>
  </si>
  <si>
    <t>Tower</t>
  </si>
  <si>
    <t xml:space="preserve">Mass </t>
  </si>
  <si>
    <t>kg</t>
  </si>
  <si>
    <r>
      <t>kg-m</t>
    </r>
    <r>
      <rPr>
        <vertAlign val="superscript"/>
        <sz val="11"/>
        <color theme="1"/>
        <rFont val="Calibri"/>
        <family val="2"/>
        <scheme val="minor"/>
      </rPr>
      <t>2</t>
    </r>
  </si>
  <si>
    <t>m</t>
  </si>
  <si>
    <t>Link:</t>
  </si>
  <si>
    <t>https://wind.nrel.gov/forum/wind/viewtopic.php?f=3&amp;t=842</t>
  </si>
  <si>
    <t>Note:</t>
  </si>
  <si>
    <t>The center-of-mass (CM) location below is all relative to FAST's tower-base coordinate system</t>
  </si>
  <si>
    <t>RNA + Tower + Platform</t>
  </si>
  <si>
    <t>Platform (OC3)</t>
  </si>
  <si>
    <t>Tower-Base Coor.</t>
  </si>
  <si>
    <t>Full FOWT Coor. at CG point</t>
  </si>
  <si>
    <t>https://wind.nrel.gov/forum/wind/viewtopic.php?f=3&amp;t=748</t>
  </si>
  <si>
    <t>The inertia of each rigid body below is all calculated using coordinate system at its center of mass</t>
  </si>
  <si>
    <t>Coor. Sys</t>
  </si>
  <si>
    <t>Hywind Ref. Point</t>
  </si>
  <si>
    <t>Hywind CG point</t>
  </si>
  <si>
    <t>http://ocw.mit.edu/courses/aeronautics-and-astronautics/16-07-dynamics-fall-2009/lecture-notes/MIT16_07F09_Lec26.pdf</t>
  </si>
  <si>
    <t>kg-m2</t>
  </si>
  <si>
    <t>Inertia Data from ADAM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</si>
</sst>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E+00"/>
  </numFmts>
  <fonts count="8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u/>
      <sz val="11"/>
      <color theme="10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165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5" fontId="0" fillId="5" borderId="1" xfId="0" applyNumberFormat="1" applyFill="1" applyBorder="1" applyAlignment="1">
      <alignment horizontal="center" vertical="center"/>
    </xf>
    <xf numFmtId="165" fontId="0" fillId="5" borderId="1" xfId="0" applyNumberFormat="1" applyFill="1" applyBorder="1"/>
    <xf numFmtId="164" fontId="0" fillId="5" borderId="1" xfId="0" applyNumberFormat="1" applyFill="1" applyBorder="1"/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3" borderId="2" xfId="0" applyFill="1" applyBorder="1" applyAlignment="1">
      <alignment horizontal="center" vertical="center" wrapText="1"/>
    </xf>
    <xf numFmtId="165" fontId="0" fillId="3" borderId="2" xfId="0" applyNumberFormat="1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 wrapText="1"/>
    </xf>
    <xf numFmtId="165" fontId="0" fillId="0" borderId="0" xfId="0" applyNumberFormat="1"/>
    <xf numFmtId="0" fontId="3" fillId="0" borderId="0" xfId="1" applyAlignment="1" applyProtection="1"/>
    <xf numFmtId="0" fontId="0" fillId="2" borderId="1" xfId="0" applyNumberFormat="1" applyFill="1" applyBorder="1" applyAlignment="1">
      <alignment horizontal="center" vertical="center" wrapText="1"/>
    </xf>
    <xf numFmtId="0" fontId="0" fillId="5" borderId="1" xfId="0" applyNumberFormat="1" applyFill="1" applyBorder="1" applyAlignment="1">
      <alignment horizontal="center" vertical="center" wrapText="1"/>
    </xf>
    <xf numFmtId="165" fontId="0" fillId="0" borderId="1" xfId="0" applyNumberFormat="1" applyBorder="1"/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0" fillId="0" borderId="7" xfId="0" applyBorder="1"/>
    <xf numFmtId="165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5" fontId="0" fillId="0" borderId="10" xfId="0" applyNumberFormat="1" applyBorder="1"/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164" fontId="0" fillId="5" borderId="8" xfId="0" applyNumberFormat="1" applyFill="1" applyBorder="1"/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2</xdr:row>
      <xdr:rowOff>9525</xdr:rowOff>
    </xdr:from>
    <xdr:to>
      <xdr:col>15</xdr:col>
      <xdr:colOff>419100</xdr:colOff>
      <xdr:row>36</xdr:row>
      <xdr:rowOff>161925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390525"/>
          <a:ext cx="9324975" cy="6629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0</xdr:col>
      <xdr:colOff>219075</xdr:colOff>
      <xdr:row>12</xdr:row>
      <xdr:rowOff>28575</xdr:rowOff>
    </xdr:from>
    <xdr:ext cx="2362200" cy="1297919"/>
    <xdr:sp macro="" textlink="">
      <xdr:nvSpPr>
        <xdr:cNvPr id="3" name="TextBox 2"/>
        <xdr:cNvSpPr txBox="1"/>
      </xdr:nvSpPr>
      <xdr:spPr>
        <a:xfrm>
          <a:off x="219075" y="2314575"/>
          <a:ext cx="2362200" cy="1297919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2</xdr:row>
      <xdr:rowOff>9525</xdr:rowOff>
    </xdr:from>
    <xdr:to>
      <xdr:col>16</xdr:col>
      <xdr:colOff>66675</xdr:colOff>
      <xdr:row>40</xdr:row>
      <xdr:rowOff>38100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390525"/>
          <a:ext cx="9515475" cy="7315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0</xdr:col>
      <xdr:colOff>342899</xdr:colOff>
      <xdr:row>15</xdr:row>
      <xdr:rowOff>104775</xdr:rowOff>
    </xdr:from>
    <xdr:ext cx="5191125" cy="2159053"/>
    <xdr:sp macro="" textlink="">
      <xdr:nvSpPr>
        <xdr:cNvPr id="3" name="TextBox 2"/>
        <xdr:cNvSpPr txBox="1"/>
      </xdr:nvSpPr>
      <xdr:spPr>
        <a:xfrm>
          <a:off x="342899" y="2962275"/>
          <a:ext cx="5191125" cy="2159053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142875</xdr:rowOff>
    </xdr:from>
    <xdr:to>
      <xdr:col>12</xdr:col>
      <xdr:colOff>151625</xdr:colOff>
      <xdr:row>33</xdr:row>
      <xdr:rowOff>27828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333375"/>
          <a:ext cx="6200000" cy="5980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ind.nrel.gov/forum/wind/viewtopic.php?f=3&amp;t=84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ind.nrel.gov/forum/wind/viewtopic.php?f=3&amp;t=748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ocw.mit.edu/courses/aeronautics-and-astronautics/16-07-dynamics-fall-2009/lecture-notes/MIT16_07F09_Lec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"/>
  <sheetViews>
    <sheetView workbookViewId="0">
      <selection activeCell="B2" sqref="B2"/>
    </sheetView>
  </sheetViews>
  <sheetFormatPr defaultRowHeight="15" x14ac:dyDescent="0.25"/>
  <sheetData>
    <row r="2" spans="1:2" x14ac:dyDescent="0.25">
      <c r="A2" t="s">
        <v>13</v>
      </c>
      <c r="B2" s="17" t="s">
        <v>14</v>
      </c>
    </row>
  </sheetData>
  <hyperlinks>
    <hyperlink ref="B2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9"/>
  <sheetViews>
    <sheetView topLeftCell="H1" workbookViewId="0">
      <selection activeCell="S8" sqref="S8"/>
    </sheetView>
  </sheetViews>
  <sheetFormatPr defaultRowHeight="15" x14ac:dyDescent="0.25"/>
  <cols>
    <col min="18" max="18" width="17" bestFit="1" customWidth="1"/>
    <col min="19" max="19" width="11.28515625" bestFit="1" customWidth="1"/>
    <col min="20" max="21" width="12" bestFit="1" customWidth="1"/>
    <col min="22" max="22" width="10.5703125" bestFit="1" customWidth="1"/>
    <col min="23" max="23" width="11" bestFit="1" customWidth="1"/>
    <col min="24" max="24" width="10.28515625" bestFit="1" customWidth="1"/>
    <col min="25" max="25" width="11.28515625" bestFit="1" customWidth="1"/>
  </cols>
  <sheetData>
    <row r="1" spans="1:25" x14ac:dyDescent="0.25">
      <c r="A1" t="s">
        <v>13</v>
      </c>
      <c r="B1" s="17" t="s">
        <v>21</v>
      </c>
    </row>
    <row r="5" spans="1:25" ht="15.75" thickBot="1" x14ac:dyDescent="0.3"/>
    <row r="6" spans="1:25" x14ac:dyDescent="0.25">
      <c r="R6" s="21" t="s">
        <v>23</v>
      </c>
      <c r="S6" s="22" t="s">
        <v>9</v>
      </c>
      <c r="T6" s="22" t="s">
        <v>1</v>
      </c>
      <c r="U6" s="22" t="s">
        <v>2</v>
      </c>
      <c r="V6" s="22" t="s">
        <v>3</v>
      </c>
      <c r="W6" s="22" t="s">
        <v>4</v>
      </c>
      <c r="X6" s="22" t="s">
        <v>5</v>
      </c>
      <c r="Y6" s="23" t="s">
        <v>6</v>
      </c>
    </row>
    <row r="7" spans="1:25" ht="17.25" x14ac:dyDescent="0.25">
      <c r="R7" s="24"/>
      <c r="S7" s="4" t="s">
        <v>10</v>
      </c>
      <c r="T7" s="4" t="s">
        <v>11</v>
      </c>
      <c r="U7" s="4" t="s">
        <v>11</v>
      </c>
      <c r="V7" s="4" t="s">
        <v>11</v>
      </c>
      <c r="W7" s="4" t="s">
        <v>12</v>
      </c>
      <c r="X7" s="4" t="s">
        <v>12</v>
      </c>
      <c r="Y7" s="25" t="s">
        <v>12</v>
      </c>
    </row>
    <row r="8" spans="1:25" x14ac:dyDescent="0.25">
      <c r="R8" s="26" t="s">
        <v>24</v>
      </c>
      <c r="S8" s="20">
        <v>8066000</v>
      </c>
      <c r="T8" s="20">
        <v>68026000000</v>
      </c>
      <c r="U8" s="20">
        <v>68022500000</v>
      </c>
      <c r="V8" s="20">
        <v>191570000</v>
      </c>
      <c r="W8" s="20">
        <v>-1.3918E-2</v>
      </c>
      <c r="X8" s="20">
        <v>1.1132299999999999E-2</v>
      </c>
      <c r="Y8" s="27">
        <v>-78.001300000000001</v>
      </c>
    </row>
    <row r="9" spans="1:25" ht="15.75" thickBot="1" x14ac:dyDescent="0.3">
      <c r="R9" s="28" t="s">
        <v>25</v>
      </c>
      <c r="S9" s="20">
        <f>S8</f>
        <v>8066000</v>
      </c>
      <c r="T9" s="20">
        <f>T8+(X8^2+Y8^2)*S9</f>
        <v>117101180798.03563</v>
      </c>
      <c r="U9" s="20">
        <f>U8+(W8^2+Y8^2)*S9</f>
        <v>117097681360.90224</v>
      </c>
      <c r="V9" s="20">
        <f>V8+(W8^2+X8^2)*S9</f>
        <v>191572562.07478091</v>
      </c>
      <c r="W9" s="29">
        <v>0</v>
      </c>
      <c r="X9" s="29">
        <v>0</v>
      </c>
      <c r="Y9" s="30">
        <v>0</v>
      </c>
    </row>
  </sheetData>
  <mergeCells count="1">
    <mergeCell ref="R6:R7"/>
  </mergeCells>
  <hyperlinks>
    <hyperlink ref="B1" r:id="rId1"/>
  </hyperlinks>
  <pageMargins left="0.7" right="0.7" top="0.75" bottom="0.75" header="0.3" footer="0.3"/>
  <pageSetup orientation="portrait" horizontalDpi="300" verticalDpi="300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J23"/>
  <sheetViews>
    <sheetView tabSelected="1" workbookViewId="0">
      <selection activeCell="C29" sqref="C29"/>
    </sheetView>
  </sheetViews>
  <sheetFormatPr defaultRowHeight="15" x14ac:dyDescent="0.25"/>
  <cols>
    <col min="2" max="2" width="14.7109375" customWidth="1"/>
    <col min="3" max="3" width="15.7109375" customWidth="1"/>
    <col min="4" max="5" width="10.5703125" bestFit="1" customWidth="1"/>
    <col min="6" max="7" width="11" bestFit="1" customWidth="1"/>
    <col min="15" max="16" width="10.5703125" bestFit="1" customWidth="1"/>
    <col min="17" max="17" width="11" bestFit="1" customWidth="1"/>
  </cols>
  <sheetData>
    <row r="3" spans="2:10" x14ac:dyDescent="0.25">
      <c r="B3" s="1" t="s">
        <v>15</v>
      </c>
      <c r="C3" t="s">
        <v>16</v>
      </c>
    </row>
    <row r="4" spans="2:10" x14ac:dyDescent="0.25">
      <c r="C4" t="s">
        <v>22</v>
      </c>
    </row>
    <row r="7" spans="2:10" x14ac:dyDescent="0.25">
      <c r="C7" s="3" t="s">
        <v>7</v>
      </c>
      <c r="D7" s="4" t="s">
        <v>9</v>
      </c>
      <c r="E7" s="4" t="s">
        <v>1</v>
      </c>
      <c r="F7" s="4" t="s">
        <v>2</v>
      </c>
      <c r="G7" s="4" t="s">
        <v>3</v>
      </c>
      <c r="H7" s="4" t="s">
        <v>4</v>
      </c>
      <c r="I7" s="4" t="s">
        <v>5</v>
      </c>
      <c r="J7" s="4" t="s">
        <v>6</v>
      </c>
    </row>
    <row r="8" spans="2:10" ht="17.25" x14ac:dyDescent="0.25">
      <c r="C8" s="11"/>
      <c r="D8" s="12" t="s">
        <v>10</v>
      </c>
      <c r="E8" s="12" t="s">
        <v>11</v>
      </c>
      <c r="F8" s="12" t="s">
        <v>11</v>
      </c>
      <c r="G8" s="12" t="s">
        <v>11</v>
      </c>
      <c r="H8" s="12" t="s">
        <v>12</v>
      </c>
      <c r="I8" s="12" t="s">
        <v>12</v>
      </c>
      <c r="J8" s="12" t="s">
        <v>12</v>
      </c>
    </row>
    <row r="9" spans="2:10" x14ac:dyDescent="0.25">
      <c r="B9" s="18" t="s">
        <v>19</v>
      </c>
      <c r="C9" s="2" t="s">
        <v>0</v>
      </c>
      <c r="D9" s="5">
        <v>350000</v>
      </c>
      <c r="E9" s="5">
        <v>45050443.961000003</v>
      </c>
      <c r="F9" s="5">
        <v>24940615.741</v>
      </c>
      <c r="G9" s="5">
        <v>25477667.651999999</v>
      </c>
      <c r="H9" s="6">
        <v>-0.4138</v>
      </c>
      <c r="I9" s="6">
        <v>0</v>
      </c>
      <c r="J9" s="6">
        <v>89.566990000000004</v>
      </c>
    </row>
    <row r="10" spans="2:10" x14ac:dyDescent="0.25">
      <c r="B10" s="18"/>
      <c r="C10" s="2" t="s">
        <v>8</v>
      </c>
      <c r="D10" s="5">
        <v>249645.6</v>
      </c>
      <c r="E10" s="5">
        <v>120200000</v>
      </c>
      <c r="F10" s="5">
        <v>120200000</v>
      </c>
      <c r="G10" s="5">
        <v>1818000</v>
      </c>
      <c r="H10" s="6">
        <v>0</v>
      </c>
      <c r="I10" s="6">
        <v>0</v>
      </c>
      <c r="J10" s="6">
        <v>43.345999999999997</v>
      </c>
    </row>
    <row r="11" spans="2:10" x14ac:dyDescent="0.25">
      <c r="B11" s="18"/>
      <c r="C11" s="2" t="s">
        <v>18</v>
      </c>
      <c r="D11" s="5">
        <v>7466300</v>
      </c>
      <c r="E11" s="5">
        <v>4229200000</v>
      </c>
      <c r="F11" s="5">
        <v>4229200000</v>
      </c>
      <c r="G11" s="5">
        <v>164230000</v>
      </c>
      <c r="H11" s="6">
        <v>0</v>
      </c>
      <c r="I11" s="6">
        <v>0</v>
      </c>
      <c r="J11" s="6">
        <v>-89.915499999999994</v>
      </c>
    </row>
    <row r="12" spans="2:10" x14ac:dyDescent="0.25">
      <c r="B12" s="19" t="s">
        <v>20</v>
      </c>
      <c r="C12" s="7" t="s">
        <v>0</v>
      </c>
      <c r="D12" s="8">
        <f>$D9</f>
        <v>350000</v>
      </c>
      <c r="E12" s="9">
        <f>$E9+(I12^2+J12^2)*$D12</f>
        <v>9872925020.5814152</v>
      </c>
      <c r="F12" s="9">
        <f>$F9+(H12^2+J12^2)*$D12</f>
        <v>9852870034.7995319</v>
      </c>
      <c r="G12" s="9">
        <f>$G9+(H12^2+I12^2)*$D12</f>
        <v>25532510.090118639</v>
      </c>
      <c r="H12" s="10">
        <f>H9-$H$15</f>
        <v>-0.39584426273343576</v>
      </c>
      <c r="I12" s="10">
        <f>I9-$I$15</f>
        <v>0</v>
      </c>
      <c r="J12" s="10">
        <f>J9-$J$15</f>
        <v>167.56981126529593</v>
      </c>
    </row>
    <row r="13" spans="2:10" ht="15" customHeight="1" x14ac:dyDescent="0.25">
      <c r="B13" s="19"/>
      <c r="C13" s="7" t="s">
        <v>8</v>
      </c>
      <c r="D13" s="8">
        <f t="shared" ref="D13:D14" si="0">$D10</f>
        <v>249645.6</v>
      </c>
      <c r="E13" s="9">
        <f>$E10+(I13^2+J13^2)*$D13</f>
        <v>3796365375.5110564</v>
      </c>
      <c r="F13" s="9">
        <f>$F10+(H13^2+J13^2)*$D13</f>
        <v>3796365455.9989204</v>
      </c>
      <c r="G13" s="9">
        <f>$G10+(H13^2+I13^2)*$D13</f>
        <v>1818080.4878636238</v>
      </c>
      <c r="H13" s="10">
        <f>H10-$H$15</f>
        <v>1.795573726656426E-2</v>
      </c>
      <c r="I13" s="10">
        <f>I10-$I$15</f>
        <v>0</v>
      </c>
      <c r="J13" s="10">
        <f>J10-$J$15</f>
        <v>121.3488212652959</v>
      </c>
    </row>
    <row r="14" spans="2:10" x14ac:dyDescent="0.25">
      <c r="B14" s="19"/>
      <c r="C14" s="7" t="s">
        <v>18</v>
      </c>
      <c r="D14" s="8">
        <f t="shared" si="0"/>
        <v>7466300</v>
      </c>
      <c r="E14" s="9">
        <f>$E11+(I14^2+J14^2)*$D14</f>
        <v>5288756928.2487898</v>
      </c>
      <c r="F14" s="9">
        <f>$F11+(H14^2+J14^2)*$D14</f>
        <v>5288759335.4473791</v>
      </c>
      <c r="G14" s="9">
        <f>$G11+(H14^2+I14^2)*$D14</f>
        <v>164232407.19858941</v>
      </c>
      <c r="H14" s="10">
        <f>H11-$H$15</f>
        <v>1.795573726656426E-2</v>
      </c>
      <c r="I14" s="10">
        <f>I11-$I$15</f>
        <v>0</v>
      </c>
      <c r="J14" s="10">
        <f>J11-$J$15</f>
        <v>-11.912678734704087</v>
      </c>
    </row>
    <row r="15" spans="2:10" ht="30" x14ac:dyDescent="0.25">
      <c r="C15" s="13" t="s">
        <v>17</v>
      </c>
      <c r="D15" s="14">
        <f>SUM(D12:D14)</f>
        <v>8065945.5999999996</v>
      </c>
      <c r="E15" s="14">
        <f>SUM(E12:E14)</f>
        <v>18958047324.341263</v>
      </c>
      <c r="F15" s="14">
        <f>SUM(F12:F14)</f>
        <v>18937994826.245831</v>
      </c>
      <c r="G15" s="14">
        <f>SUM(G12:G14)</f>
        <v>191582997.77657169</v>
      </c>
      <c r="H15" s="15">
        <f>($D9*H9+$D10*H10+$D11*H11)/SUM($D9:$D11)</f>
        <v>-1.795573726656426E-2</v>
      </c>
      <c r="I15" s="15">
        <f>($D9*I9+$D10*I10+$D11*I11)/SUM($D9:$D11)</f>
        <v>0</v>
      </c>
      <c r="J15" s="15">
        <f>($D9*J9+$D10*J10+$D11*J11)/SUM($D9:$D11)</f>
        <v>-78.002821265295907</v>
      </c>
    </row>
    <row r="17" spans="2:10" x14ac:dyDescent="0.25">
      <c r="D17" s="16"/>
      <c r="E17" s="16"/>
      <c r="F17" s="16"/>
      <c r="G17" s="16"/>
    </row>
    <row r="19" spans="2:10" ht="15.75" thickBot="1" x14ac:dyDescent="0.3"/>
    <row r="20" spans="2:10" x14ac:dyDescent="0.25">
      <c r="B20" s="36" t="s">
        <v>28</v>
      </c>
      <c r="C20" s="21" t="s">
        <v>23</v>
      </c>
      <c r="D20" s="32" t="s">
        <v>9</v>
      </c>
      <c r="E20" s="32" t="s">
        <v>1</v>
      </c>
      <c r="F20" s="32" t="s">
        <v>2</v>
      </c>
      <c r="G20" s="32" t="s">
        <v>3</v>
      </c>
      <c r="H20" s="32" t="s">
        <v>4</v>
      </c>
      <c r="I20" s="32" t="s">
        <v>5</v>
      </c>
      <c r="J20" s="33" t="s">
        <v>6</v>
      </c>
    </row>
    <row r="21" spans="2:10" x14ac:dyDescent="0.25">
      <c r="B21" s="37"/>
      <c r="C21" s="24"/>
      <c r="D21" s="3" t="s">
        <v>10</v>
      </c>
      <c r="E21" s="3" t="s">
        <v>27</v>
      </c>
      <c r="F21" s="3" t="s">
        <v>27</v>
      </c>
      <c r="G21" s="3" t="s">
        <v>27</v>
      </c>
      <c r="H21" s="3" t="s">
        <v>12</v>
      </c>
      <c r="I21" s="3" t="s">
        <v>12</v>
      </c>
      <c r="J21" s="34" t="s">
        <v>12</v>
      </c>
    </row>
    <row r="22" spans="2:10" x14ac:dyDescent="0.25">
      <c r="B22" s="37"/>
      <c r="C22" s="26" t="s">
        <v>24</v>
      </c>
      <c r="D22" s="20">
        <v>8066000</v>
      </c>
      <c r="E22" s="20">
        <v>68026000000</v>
      </c>
      <c r="F22" s="20">
        <v>68022500000</v>
      </c>
      <c r="G22" s="20">
        <v>191570000</v>
      </c>
      <c r="H22" s="10">
        <v>-1.3918E-2</v>
      </c>
      <c r="I22" s="10">
        <v>1.1132299999999999E-2</v>
      </c>
      <c r="J22" s="35">
        <v>-78.001300000000001</v>
      </c>
    </row>
    <row r="23" spans="2:10" ht="15.75" thickBot="1" x14ac:dyDescent="0.3">
      <c r="B23" s="38"/>
      <c r="C23" s="28" t="s">
        <v>25</v>
      </c>
      <c r="D23" s="31">
        <v>8066000</v>
      </c>
      <c r="E23" s="29">
        <v>117101180798.03563</v>
      </c>
      <c r="F23" s="29">
        <v>117097681360.90224</v>
      </c>
      <c r="G23" s="29">
        <v>191572562.07478091</v>
      </c>
      <c r="H23" s="29">
        <v>0</v>
      </c>
      <c r="I23" s="29">
        <v>0</v>
      </c>
      <c r="J23" s="30">
        <v>0</v>
      </c>
    </row>
  </sheetData>
  <mergeCells count="4">
    <mergeCell ref="B9:B11"/>
    <mergeCell ref="B12:B14"/>
    <mergeCell ref="C20:C21"/>
    <mergeCell ref="B20:B23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"/>
  <sheetViews>
    <sheetView workbookViewId="0">
      <selection activeCell="H36" sqref="H36"/>
    </sheetView>
  </sheetViews>
  <sheetFormatPr defaultRowHeight="15" x14ac:dyDescent="0.25"/>
  <sheetData>
    <row r="1" spans="2:3" x14ac:dyDescent="0.25">
      <c r="B1" t="s">
        <v>13</v>
      </c>
      <c r="C1" s="17" t="s">
        <v>26</v>
      </c>
    </row>
  </sheetData>
  <hyperlinks>
    <hyperlink ref="C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RNA_Data_Inertia_Forum</vt:lpstr>
      <vt:lpstr>Full_Mass_Inertia_Forum</vt:lpstr>
      <vt:lpstr>Mass_Inertia Calculation</vt:lpstr>
      <vt:lpstr>Inertia Transformation</vt:lpstr>
    </vt:vector>
  </TitlesOfParts>
  <Company>GNU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TRANTOAN</dc:creator>
  <cp:lastModifiedBy>phanh</cp:lastModifiedBy>
  <dcterms:created xsi:type="dcterms:W3CDTF">2013-10-16T14:05:07Z</dcterms:created>
  <dcterms:modified xsi:type="dcterms:W3CDTF">2013-10-19T03:49:43Z</dcterms:modified>
</cp:coreProperties>
</file>