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40" tabRatio="601" activeTab="0"/>
  </bookViews>
  <sheets>
    <sheet name="CampbellDiagram" sheetId="1" r:id="rId1"/>
    <sheet name="0 RPM" sheetId="2" r:id="rId2"/>
    <sheet name="Comparison" sheetId="3" r:id="rId3"/>
  </sheets>
  <definedNames/>
  <calcPr fullCalcOnLoad="1"/>
</workbook>
</file>

<file path=xl/comments2.xml><?xml version="1.0" encoding="utf-8"?>
<comments xmlns="http://schemas.openxmlformats.org/spreadsheetml/2006/main">
  <authors>
    <author>Jason Jonkman</author>
    <author>jjonkman</author>
  </authors>
  <commentList>
    <comment ref="D11"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2"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3"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4"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5"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6"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7"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8"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19"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0"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1"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2"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3"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4"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5"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6"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7"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8"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29"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0"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1"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2"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3"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4"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5"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6"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7"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8"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39"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D40" authorId="0">
      <text>
        <r>
          <rPr>
            <sz val="10"/>
            <rFont val="Tahoma"/>
            <family val="0"/>
          </rPr>
          <t>It is necessary to nondimensionalize the mode shape magnitude of each DOF in order to ensure that the magnitude of the entire mode shape has the units of radians.  All rotational DOFs already have the units of radians, but the platform translation, tower deflection, and blade deflection DOFs have the units of meters.  To nondimensionalize the magnitudes of the mode shapes for these DOFs, it is necessary to rescale their magnitudes.  The following scalings are recommended:
State                                                                                                              Scaling
Platform horizontal surge translation DOF (internal DOF index = DOF_Sg)             1/TwrFlexL = 1/( TowerHt + TwrDraft - TwrRBHt )
Platform horizontal sway translation DOF (internal DOF index = DOF_Sw)             1/TwrFlexL = 1/( TowerHt + TwrDraft - TwrRBHt )
Platform vertical heave translation DOF (internal DOF index = DOF_Hv)                 1/TwrFlexL = 1/( TowerHt + TwrDraft - TwrRBHt )
1st tower fore-aft bending mode DOF (internal DOF index = DOF_TFA1)               1/TwrFlexL = 1/( TowerHt + TwrDraft - TwrRBHt )
1st tower side-to-side bending mode DOF (internal DOF index = DOF_TSS1)         1/TwrFlexL = 1/( TowerHt + TwrDraft - TwrRBHt )
2nd tower fore-aft bending mode DOF (internal DOF index = DOF_TFA2)              1/TwrFlexL = 1/( TowerHt + TwrDraft - TwrRBHt )
2nd tower side-to-side bending mode DOF (internal DOF index = DOF_TSS2)        1/TwrFlexL = 1/( TowerHt + TwrDraft - TwrRBHt )
1st flapwise bending-mode DOF of blade K (internal DOF index = DOF_BF(K,1))     1/BldFlexL = 1/( TipRad - HubRad )
1st edgewise bending-mode DOF of blade K (internal DOF index = DOF_BE(K,1))   1/BldFlexL = 1/( TipRad - HubRad )
2nd flapwise bending-mode DOF of blade 1 (internal DOF index = DOF_BF(1,2))    1/BldFlexL = 1/( TipRad - HubRad )</t>
        </r>
      </text>
    </comment>
    <comment ref="E48" authorId="1">
      <text>
        <r>
          <rPr>
            <b/>
            <sz val="10"/>
            <rFont val="Tahoma"/>
            <family val="0"/>
          </rPr>
          <t>jjonkman:</t>
        </r>
        <r>
          <rPr>
            <sz val="10"/>
            <rFont val="Tahoma"/>
            <family val="0"/>
          </rPr>
          <t xml:space="preserve">
Paste average mode shape magnitudes here:
MBC_ModeShapeMagnitude</t>
        </r>
      </text>
    </comment>
    <comment ref="AI48" authorId="1">
      <text>
        <r>
          <rPr>
            <b/>
            <sz val="10"/>
            <rFont val="Tahoma"/>
            <family val="0"/>
          </rPr>
          <t>jjonkman:</t>
        </r>
        <r>
          <rPr>
            <sz val="10"/>
            <rFont val="Tahoma"/>
            <family val="0"/>
          </rPr>
          <t xml:space="preserve">
Paste average mode shape phases here:
MBC_ModeShapePhaseDeg</t>
        </r>
      </text>
    </comment>
    <comment ref="BM48" authorId="1">
      <text>
        <r>
          <rPr>
            <b/>
            <sz val="10"/>
            <rFont val="Tahoma"/>
            <family val="0"/>
          </rPr>
          <t>jjonkman:</t>
        </r>
        <r>
          <rPr>
            <sz val="10"/>
            <rFont val="Tahoma"/>
            <family val="0"/>
          </rPr>
          <t xml:space="preserve">
Paste average damping ratios here:
MBC_DampingRatio</t>
        </r>
      </text>
    </comment>
    <comment ref="BN48" authorId="1">
      <text>
        <r>
          <rPr>
            <b/>
            <sz val="10"/>
            <rFont val="Tahoma"/>
            <family val="0"/>
          </rPr>
          <t>jjonkman:</t>
        </r>
        <r>
          <rPr>
            <sz val="10"/>
            <rFont val="Tahoma"/>
            <family val="0"/>
          </rPr>
          <t xml:space="preserve">
Paste average damped frequencies here:
MBC_DampedFrequencyHz</t>
        </r>
      </text>
    </comment>
    <comment ref="BO48" authorId="1">
      <text>
        <r>
          <rPr>
            <b/>
            <sz val="10"/>
            <rFont val="Tahoma"/>
            <family val="0"/>
          </rPr>
          <t>jjonkman:</t>
        </r>
        <r>
          <rPr>
            <sz val="10"/>
            <rFont val="Tahoma"/>
            <family val="0"/>
          </rPr>
          <t xml:space="preserve">
Paste average natural (undpamped) frequencies here:
MBC_NaturalFrequencyHz</t>
        </r>
      </text>
    </comment>
    <comment ref="C11" authorId="1">
      <text>
        <r>
          <rPr>
            <b/>
            <sz val="10"/>
            <rFont val="Tahoma"/>
            <family val="0"/>
          </rPr>
          <t>jjonkman:</t>
        </r>
        <r>
          <rPr>
            <sz val="10"/>
            <rFont val="Tahoma"/>
            <family val="0"/>
          </rPr>
          <t xml:space="preserve">
Paste model state descriptions here:
DescStates</t>
        </r>
      </text>
    </comment>
  </commentList>
</comments>
</file>

<file path=xl/sharedStrings.xml><?xml version="1.0" encoding="utf-8"?>
<sst xmlns="http://schemas.openxmlformats.org/spreadsheetml/2006/main" count="124" uniqueCount="66">
  <si>
    <t>Mode Shapes and Frequencies</t>
  </si>
  <si>
    <t>Mode Number</t>
  </si>
  <si>
    <t>This worksheet is used to sort the mode shapes and frequencies and to help you determine which modes are which for up to 30 modes (up to 30 DOFs).</t>
  </si>
  <si>
    <t>States</t>
  </si>
  <si>
    <t>Damped Frequencies (Hz)</t>
  </si>
  <si>
    <t>Natural (Undamped) Frequencies (Hz)</t>
  </si>
  <si>
    <t>Damping Ratio (-)</t>
  </si>
  <si>
    <t>NOTE: This spreadsheet doesn't work if any natural (undamped) frequency is 0.0 or if any natural (undamped) frequency is in duplicate--to avoid the resulting error, in the cells where the frequencies are pasted-in, change the error-causing frequency (or frequencies) by a very small amount!</t>
  </si>
  <si>
    <t>Phase (deg)</t>
  </si>
  <si>
    <t>Green Background = Maximum value of the mode shape magnitude within a row</t>
  </si>
  <si>
    <t>Red Bold Text = Maximum value of the mode shape magnitude within a column</t>
  </si>
  <si>
    <t>Scaling</t>
  </si>
  <si>
    <t>Magnitude (rad)</t>
  </si>
  <si>
    <t>1P</t>
  </si>
  <si>
    <t>3P</t>
  </si>
  <si>
    <t>6P</t>
  </si>
  <si>
    <t>9P</t>
  </si>
  <si>
    <t>1st Tower FA</t>
  </si>
  <si>
    <t>1st Tower SS</t>
  </si>
  <si>
    <t>1st Blade Flap (collective)</t>
  </si>
  <si>
    <t>1st Blade Edge (collective)</t>
  </si>
  <si>
    <t>1st Drivetrain</t>
  </si>
  <si>
    <t>2nd Tower FA</t>
  </si>
  <si>
    <t>2nd Tower SS</t>
  </si>
  <si>
    <t>2nd Blade Flap (collective)</t>
  </si>
  <si>
    <t>12P</t>
  </si>
  <si>
    <t>Rotor Speed (rpm)</t>
  </si>
  <si>
    <t>Natural Frequencies (Hz) as a Function of Rotor Speed</t>
  </si>
  <si>
    <t>To use this spreadsheet, paste the appropriate data output from MBC3 into the six gray cells marked with comments (DescStates, MBC_ModeShapeMagnitude, MBC_ModeShapePhaseDeg_MBC_DampingRatio, MBC_DampedFrequencyHz, MBC_NaturalFrequencyHz).  The Scaling should be calculated according to the comment, but is not output by MBC3.  Do not change any other cell!</t>
  </si>
  <si>
    <t>'Row/column  1 = 1st tower fore-aft bending mode DOF (internal DOF index = DOF_TFA1)'</t>
  </si>
  <si>
    <t>'Row/column  2 = 1st tower side-to-side bending mode DOF (internal DOF index = DOF_TSS1)'</t>
  </si>
  <si>
    <t>'Row/column  3 = 2nd tower fore-aft bending mode DOF (internal DOF index = DOF_TFA2)'</t>
  </si>
  <si>
    <t>'Row/column  4 = 2nd tower side-to-side bending mode DOF (internal DOF index = DOF_TSS2)'</t>
  </si>
  <si>
    <t>'Row/column  5 = Nacelle yaw DOF (internal DOF index = DOF_Yaw)'</t>
  </si>
  <si>
    <t>'Row/column  6 = Variable speed generator DOF (internal DOF index = DOF_GeAz)'</t>
  </si>
  <si>
    <t>'Row/column  7 = Drivetrain rotational-flexibility DOF (internal DOF index = DOF_DrTr)'</t>
  </si>
  <si>
    <t>'Row/column  8 = 1st flapwise bending-mode DOF of blade 1 (internal DOF index = DOF_BF(1,1))'</t>
  </si>
  <si>
    <t>'Row/column  9 = 1st flapwise bending-mode DOF of blade 2 (internal DOF index = DOF_BF(2,1))'</t>
  </si>
  <si>
    <t>'Row/column 10 = 1st flapwise bending-mode DOF of blade 3 (internal DOF index = DOF_BF(3,1))'</t>
  </si>
  <si>
    <t>'Row/column 11 = 1st edgewise bending-mode DOF of blade 1 (internal DOF index = DOF_BE(1,1))'</t>
  </si>
  <si>
    <t>'Row/column 12 = 1st edgewise bending-mode DOF of blade 2 (internal DOF index = DOF_BE(2,1))'</t>
  </si>
  <si>
    <t>'Row/column 13 = 1st edgewise bending-mode DOF of blade 3 (internal DOF index = DOF_BE(3,1))'</t>
  </si>
  <si>
    <t>'Row/column 14 = 2nd flapwise bending-mode DOF of blade 1 (internal DOF index = DOF_BF(1,2))'</t>
  </si>
  <si>
    <t>'Row/column 15 = 2nd flapwise bending-mode DOF of blade 2 (internal DOF index = DOF_BF(2,2))'</t>
  </si>
  <si>
    <t>'Row/column 16 = 2nd flapwise bending-mode DOF of blade 3 (internal DOF index = DOF_BF(3,2))'</t>
  </si>
  <si>
    <t>Inf</t>
  </si>
  <si>
    <t>0% Imbalance</t>
  </si>
  <si>
    <t xml:space="preserve"> +/-5%Imbalance</t>
  </si>
  <si>
    <t>Mode 1</t>
  </si>
  <si>
    <t>Mode 2</t>
  </si>
  <si>
    <t>Mode 3</t>
  </si>
  <si>
    <t>Mode 4</t>
  </si>
  <si>
    <t>Mode 5</t>
  </si>
  <si>
    <t>Mode 6</t>
  </si>
  <si>
    <t>Mode 7</t>
  </si>
  <si>
    <t>Mode 8</t>
  </si>
  <si>
    <t>Mode 9</t>
  </si>
  <si>
    <t>Mode 10</t>
  </si>
  <si>
    <t>Mode 11</t>
  </si>
  <si>
    <t>Mode 12</t>
  </si>
  <si>
    <t>Mode 13</t>
  </si>
  <si>
    <t>Mode 14</t>
  </si>
  <si>
    <t>Mode 15</t>
  </si>
  <si>
    <t>Mode 16</t>
  </si>
  <si>
    <t>Mode 17</t>
  </si>
  <si>
    <t>Natural Frequency, Hz (MBC_NaturalFrequencyHz)</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</si>
</sst>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
    <numFmt numFmtId="174" formatCode="0.0000"/>
    <numFmt numFmtId="175" formatCode="0.000000"/>
    <numFmt numFmtId="176" formatCode="0.000000000"/>
    <numFmt numFmtId="177" formatCode="#,##0.000000000"/>
    <numFmt numFmtId="178" formatCode="0.00000"/>
    <numFmt numFmtId="179" formatCode="0.00000E+00"/>
    <numFmt numFmtId="180" formatCode="0.0"/>
    <numFmt numFmtId="181" formatCode="0.0000000000"/>
    <numFmt numFmtId="182" formatCode="0.E+00"/>
    <numFmt numFmtId="183" formatCode="0.0000000"/>
  </numFmts>
  <fonts count="48">
    <font>
      <sz val="10"/>
      <name val="Arial"/>
      <family val="0"/>
    </font>
    <font>
      <sz val="10"/>
      <name val="Tahoma"/>
      <family val="0"/>
    </font>
    <font>
      <b/>
      <sz val="10"/>
      <name val="Tahoma"/>
      <family val="0"/>
    </font>
    <font>
      <b/>
      <sz val="10"/>
      <color indexed="10"/>
      <name val="Arial"/>
      <family val="2"/>
    </font>
    <font>
      <b/>
      <sz val="10"/>
      <name val="Arial"/>
      <family val="2"/>
    </font>
    <font>
      <u val="single"/>
      <sz val="10"/>
      <color indexed="12"/>
      <name val="Arial"/>
      <family val="0"/>
    </font>
    <font>
      <u val="single"/>
      <sz val="10"/>
      <color indexed="36"/>
      <name val="Arial"/>
      <family val="0"/>
    </font>
    <font>
      <sz val="10"/>
      <color indexed="10"/>
      <name val="Arial"/>
      <family val="2"/>
    </font>
    <font>
      <sz val="8"/>
      <name val="Arial"/>
      <family val="0"/>
    </font>
    <font>
      <sz val="12"/>
      <color indexed="8"/>
      <name val="Arial"/>
      <family val="0"/>
    </font>
    <font>
      <sz val="14"/>
      <color indexed="8"/>
      <name val="Arial"/>
      <family val="0"/>
    </font>
    <font>
      <sz val="12.85"/>
      <color indexed="8"/>
      <name val="Arial"/>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14"/>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sz val="16"/>
      <color indexed="8"/>
      <name val="Arial"/>
      <family val="0"/>
    </font>
    <font>
      <b/>
      <sz val="14"/>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medium"/>
      <bottom style="medium"/>
    </border>
    <border>
      <left style="thin"/>
      <right style="medium"/>
      <top style="medium"/>
      <bottom style="medium"/>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5">
    <xf numFmtId="0" fontId="0" fillId="0" borderId="0" xfId="0" applyAlignment="1">
      <alignment/>
    </xf>
    <xf numFmtId="1" fontId="0" fillId="0" borderId="0" xfId="0" applyNumberFormat="1" applyAlignment="1">
      <alignment/>
    </xf>
    <xf numFmtId="181" fontId="0" fillId="0" borderId="0" xfId="0" applyNumberFormat="1" applyAlignment="1">
      <alignment/>
    </xf>
    <xf numFmtId="181" fontId="0" fillId="0" borderId="10" xfId="0" applyNumberFormat="1" applyBorder="1" applyAlignment="1">
      <alignment/>
    </xf>
    <xf numFmtId="181" fontId="0" fillId="0" borderId="11" xfId="0" applyNumberFormat="1" applyBorder="1" applyAlignment="1">
      <alignment/>
    </xf>
    <xf numFmtId="181" fontId="0" fillId="0" borderId="0" xfId="0" applyNumberFormat="1" applyBorder="1" applyAlignment="1">
      <alignment/>
    </xf>
    <xf numFmtId="181" fontId="0" fillId="0" borderId="12" xfId="0" applyNumberFormat="1" applyBorder="1" applyAlignment="1">
      <alignment/>
    </xf>
    <xf numFmtId="181" fontId="0" fillId="0" borderId="13" xfId="0" applyNumberFormat="1" applyBorder="1" applyAlignment="1">
      <alignment/>
    </xf>
    <xf numFmtId="181" fontId="0" fillId="0" borderId="14" xfId="0" applyNumberFormat="1" applyBorder="1" applyAlignment="1">
      <alignment/>
    </xf>
    <xf numFmtId="181" fontId="0" fillId="0" borderId="15" xfId="0" applyNumberFormat="1" applyBorder="1" applyAlignment="1">
      <alignment/>
    </xf>
    <xf numFmtId="181" fontId="0" fillId="33" borderId="0" xfId="0" applyNumberFormat="1" applyFill="1" applyAlignment="1">
      <alignment/>
    </xf>
    <xf numFmtId="181" fontId="0" fillId="34" borderId="0" xfId="0" applyNumberFormat="1" applyFill="1" applyAlignment="1">
      <alignment/>
    </xf>
    <xf numFmtId="181" fontId="3" fillId="0" borderId="0" xfId="0" applyNumberFormat="1" applyFont="1" applyAlignment="1">
      <alignment/>
    </xf>
    <xf numFmtId="181" fontId="4" fillId="0" borderId="0" xfId="0" applyNumberFormat="1" applyFont="1" applyAlignment="1">
      <alignment/>
    </xf>
    <xf numFmtId="1" fontId="0" fillId="0" borderId="0" xfId="0" applyNumberFormat="1" applyBorder="1" applyAlignment="1">
      <alignment/>
    </xf>
    <xf numFmtId="181" fontId="0" fillId="0" borderId="0" xfId="0" applyNumberFormat="1" applyFill="1" applyAlignment="1">
      <alignment/>
    </xf>
    <xf numFmtId="181" fontId="0" fillId="0" borderId="0" xfId="0" applyNumberFormat="1" applyFill="1" applyBorder="1" applyAlignment="1">
      <alignment/>
    </xf>
    <xf numFmtId="182" fontId="0" fillId="0" borderId="0" xfId="0" applyNumberFormat="1" applyBorder="1" applyAlignment="1">
      <alignment/>
    </xf>
    <xf numFmtId="181" fontId="0" fillId="35" borderId="16" xfId="0" applyNumberFormat="1" applyFill="1" applyBorder="1" applyAlignment="1">
      <alignment horizontal="right"/>
    </xf>
    <xf numFmtId="181" fontId="0" fillId="35" borderId="17" xfId="0" applyNumberFormat="1" applyFill="1" applyBorder="1" applyAlignment="1">
      <alignment horizontal="right"/>
    </xf>
    <xf numFmtId="181" fontId="0" fillId="35" borderId="18" xfId="0" applyNumberFormat="1" applyFill="1" applyBorder="1" applyAlignment="1">
      <alignment horizontal="right"/>
    </xf>
    <xf numFmtId="181" fontId="0" fillId="35" borderId="18" xfId="0" applyNumberFormat="1" applyFill="1" applyBorder="1" applyAlignment="1">
      <alignment horizontal="left"/>
    </xf>
    <xf numFmtId="181" fontId="0" fillId="33" borderId="19" xfId="0" applyNumberFormat="1" applyFill="1" applyBorder="1" applyAlignment="1">
      <alignment/>
    </xf>
    <xf numFmtId="181" fontId="0" fillId="33" borderId="20" xfId="0" applyNumberFormat="1" applyFill="1" applyBorder="1" applyAlignment="1">
      <alignment/>
    </xf>
    <xf numFmtId="181" fontId="0" fillId="33" borderId="19" xfId="0" applyNumberFormat="1" applyFill="1" applyBorder="1" applyAlignment="1">
      <alignment/>
    </xf>
    <xf numFmtId="181" fontId="0" fillId="33" borderId="18" xfId="0" applyNumberFormat="1" applyFill="1" applyBorder="1" applyAlignment="1">
      <alignment/>
    </xf>
    <xf numFmtId="181" fontId="0" fillId="33" borderId="18" xfId="0" applyNumberFormat="1" applyFill="1" applyBorder="1" applyAlignment="1">
      <alignment/>
    </xf>
    <xf numFmtId="181" fontId="0" fillId="33" borderId="10" xfId="0" applyNumberFormat="1" applyFill="1" applyBorder="1" applyAlignment="1">
      <alignment/>
    </xf>
    <xf numFmtId="181" fontId="0" fillId="33" borderId="21" xfId="0" applyNumberFormat="1" applyFill="1" applyBorder="1" applyAlignment="1">
      <alignment/>
    </xf>
    <xf numFmtId="181" fontId="0" fillId="33" borderId="22" xfId="0" applyNumberFormat="1" applyFill="1" applyBorder="1" applyAlignment="1">
      <alignment/>
    </xf>
    <xf numFmtId="181" fontId="0" fillId="33" borderId="11" xfId="0" applyNumberFormat="1" applyFill="1" applyBorder="1" applyAlignment="1">
      <alignment/>
    </xf>
    <xf numFmtId="181" fontId="0" fillId="33" borderId="0" xfId="0" applyNumberFormat="1" applyFill="1" applyBorder="1" applyAlignment="1">
      <alignment/>
    </xf>
    <xf numFmtId="181" fontId="0" fillId="33" borderId="23" xfId="0" applyNumberFormat="1" applyFill="1" applyBorder="1" applyAlignment="1">
      <alignment/>
    </xf>
    <xf numFmtId="181" fontId="0" fillId="33" borderId="12" xfId="0" applyNumberFormat="1" applyFill="1" applyBorder="1" applyAlignment="1">
      <alignment/>
    </xf>
    <xf numFmtId="181" fontId="0" fillId="33" borderId="24" xfId="0" applyNumberFormat="1" applyFill="1" applyBorder="1" applyAlignment="1">
      <alignment/>
    </xf>
    <xf numFmtId="181" fontId="0" fillId="33" borderId="25" xfId="0" applyNumberFormat="1" applyFill="1" applyBorder="1" applyAlignment="1">
      <alignment/>
    </xf>
    <xf numFmtId="178" fontId="0" fillId="0" borderId="0" xfId="0" applyNumberFormat="1" applyAlignment="1">
      <alignment/>
    </xf>
    <xf numFmtId="178" fontId="4" fillId="0" borderId="0" xfId="0" applyNumberFormat="1" applyFont="1" applyAlignment="1">
      <alignment/>
    </xf>
    <xf numFmtId="178" fontId="0" fillId="35" borderId="26" xfId="0" applyNumberFormat="1" applyFill="1" applyBorder="1" applyAlignment="1">
      <alignment/>
    </xf>
    <xf numFmtId="1" fontId="0" fillId="35" borderId="26" xfId="0" applyNumberFormat="1" applyFill="1" applyBorder="1" applyAlignment="1">
      <alignment/>
    </xf>
    <xf numFmtId="178" fontId="7" fillId="0" borderId="26" xfId="0" applyNumberFormat="1" applyFont="1" applyBorder="1" applyAlignment="1">
      <alignment/>
    </xf>
    <xf numFmtId="178" fontId="0" fillId="0" borderId="26" xfId="0" applyNumberFormat="1" applyBorder="1" applyAlignment="1">
      <alignment/>
    </xf>
    <xf numFmtId="1" fontId="0" fillId="35" borderId="27" xfId="0" applyNumberFormat="1" applyFill="1" applyBorder="1" applyAlignment="1">
      <alignment horizontal="right"/>
    </xf>
    <xf numFmtId="0" fontId="0" fillId="0" borderId="28" xfId="0" applyBorder="1" applyAlignment="1">
      <alignment horizontal="right"/>
    </xf>
    <xf numFmtId="181" fontId="0" fillId="35" borderId="29" xfId="0" applyNumberFormat="1" applyFill="1" applyBorder="1" applyAlignment="1">
      <alignment horizontal="right"/>
    </xf>
    <xf numFmtId="0" fontId="0" fillId="0" borderId="30" xfId="0" applyBorder="1" applyAlignment="1">
      <alignment horizontal="right"/>
    </xf>
    <xf numFmtId="181" fontId="0" fillId="35" borderId="31" xfId="0" applyNumberFormat="1" applyFill="1" applyBorder="1" applyAlignment="1">
      <alignment horizontal="right"/>
    </xf>
    <xf numFmtId="0" fontId="0" fillId="0" borderId="32" xfId="0" applyBorder="1" applyAlignment="1">
      <alignment horizontal="right"/>
    </xf>
    <xf numFmtId="181" fontId="0" fillId="35" borderId="33" xfId="0" applyNumberFormat="1" applyFill="1" applyBorder="1" applyAlignment="1">
      <alignment horizontal="right"/>
    </xf>
    <xf numFmtId="0" fontId="0" fillId="0" borderId="34" xfId="0" applyBorder="1" applyAlignment="1">
      <alignment horizontal="right"/>
    </xf>
    <xf numFmtId="181" fontId="0" fillId="35" borderId="16" xfId="0" applyNumberFormat="1" applyFill="1" applyBorder="1" applyAlignment="1">
      <alignment horizontal="right"/>
    </xf>
    <xf numFmtId="181" fontId="0" fillId="35" borderId="35" xfId="0" applyNumberFormat="1" applyFill="1" applyBorder="1" applyAlignment="1">
      <alignment horizontal="right"/>
    </xf>
    <xf numFmtId="0" fontId="0" fillId="0" borderId="36" xfId="0" applyBorder="1" applyAlignment="1">
      <alignment horizontal="right"/>
    </xf>
    <xf numFmtId="181" fontId="0" fillId="35" borderId="37" xfId="0" applyNumberFormat="1" applyFill="1" applyBorder="1" applyAlignment="1">
      <alignment horizontal="right"/>
    </xf>
    <xf numFmtId="0" fontId="0" fillId="0" borderId="38" xfId="0" applyBorder="1" applyAlignment="1">
      <alignment horizontal="right"/>
    </xf>
    <xf numFmtId="181" fontId="0" fillId="35" borderId="39" xfId="0" applyNumberFormat="1" applyFill="1" applyBorder="1" applyAlignment="1">
      <alignment horizontal="right"/>
    </xf>
    <xf numFmtId="0" fontId="0" fillId="0" borderId="40" xfId="0" applyBorder="1" applyAlignment="1">
      <alignment horizontal="right"/>
    </xf>
    <xf numFmtId="181" fontId="0" fillId="35" borderId="41" xfId="0" applyNumberFormat="1" applyFill="1" applyBorder="1" applyAlignment="1">
      <alignment horizontal="right"/>
    </xf>
    <xf numFmtId="181" fontId="0" fillId="35" borderId="42" xfId="0" applyNumberFormat="1" applyFill="1" applyBorder="1" applyAlignment="1">
      <alignment horizontal="right"/>
    </xf>
    <xf numFmtId="181" fontId="0" fillId="35" borderId="43" xfId="0" applyNumberFormat="1" applyFill="1" applyBorder="1" applyAlignment="1">
      <alignment horizontal="right"/>
    </xf>
    <xf numFmtId="1" fontId="0" fillId="35" borderId="16" xfId="0" applyNumberFormat="1" applyFill="1" applyBorder="1" applyAlignment="1">
      <alignment horizontal="right"/>
    </xf>
    <xf numFmtId="0" fontId="0" fillId="0" borderId="26" xfId="0" applyBorder="1" applyAlignment="1">
      <alignment horizontal="center" vertical="center"/>
    </xf>
    <xf numFmtId="0" fontId="0" fillId="0" borderId="44" xfId="0" applyBorder="1" applyAlignment="1">
      <alignment horizontal="center"/>
    </xf>
    <xf numFmtId="174" fontId="0" fillId="0" borderId="26" xfId="0" applyNumberFormat="1" applyBorder="1" applyAlignment="1">
      <alignment horizontal="center"/>
    </xf>
    <xf numFmtId="0" fontId="29"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auto="1"/>
      </font>
      <fill>
        <patternFill>
          <bgColor indexed="42"/>
        </patternFill>
      </fill>
    </dxf>
    <dxf>
      <font>
        <b/>
        <i val="0"/>
        <color indexed="10"/>
      </font>
    </dxf>
    <dxf>
      <font>
        <b/>
        <i val="0"/>
        <color indexed="10"/>
      </font>
      <fill>
        <patternFill>
          <bgColor indexed="42"/>
        </patternFill>
      </fill>
    </dxf>
    <dxf>
      <font>
        <color auto="1"/>
      </font>
      <fill>
        <patternFill>
          <bgColor indexed="42"/>
        </patternFill>
      </fill>
    </dxf>
    <dxf>
      <font>
        <b/>
        <i val="0"/>
        <color indexed="10"/>
      </font>
    </dxf>
    <dxf>
      <font>
        <b/>
        <i val="0"/>
        <color indexed="10"/>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0225"/>
          <c:w val="0.96175"/>
          <c:h val="0.95375"/>
        </c:manualLayout>
      </c:layout>
      <c:scatterChart>
        <c:scatterStyle val="smoothMarker"/>
        <c:varyColors val="0"/>
        <c:ser>
          <c:idx val="0"/>
          <c:order val="0"/>
          <c:tx>
            <c:strRef>
              <c:f>CampbellDiagram!$B$4</c:f>
              <c:strCache>
                <c:ptCount val="1"/>
                <c:pt idx="0">
                  <c:v>1st Tower FA</c:v>
                </c:pt>
              </c:strCache>
            </c:strRef>
          </c:tx>
          <c:spPr>
            <a:ln w="254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CampbellDiagram!$C$4:$J$4</c:f>
              <c:numCache/>
            </c:numRef>
          </c:yVal>
          <c:smooth val="1"/>
        </c:ser>
        <c:ser>
          <c:idx val="1"/>
          <c:order val="1"/>
          <c:tx>
            <c:strRef>
              <c:f>CampbellDiagram!$B$5</c:f>
              <c:strCache>
                <c:ptCount val="1"/>
                <c:pt idx="0">
                  <c:v>1st Tower SS</c:v>
                </c:pt>
              </c:strCache>
            </c:strRef>
          </c:tx>
          <c:spPr>
            <a:ln w="254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CampbellDiagram!$C$5:$J$5</c:f>
              <c:numCache/>
            </c:numRef>
          </c:yVal>
          <c:smooth val="1"/>
        </c:ser>
        <c:ser>
          <c:idx val="2"/>
          <c:order val="2"/>
          <c:tx>
            <c:strRef>
              <c:f>CampbellDiagram!$B$6</c:f>
              <c:strCache>
                <c:ptCount val="1"/>
                <c:pt idx="0">
                  <c:v>1st Blade Flap (collective)</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CampbellDiagram!$C$6:$J$6</c:f>
              <c:numCache/>
            </c:numRef>
          </c:yVal>
          <c:smooth val="1"/>
        </c:ser>
        <c:ser>
          <c:idx val="3"/>
          <c:order val="3"/>
          <c:tx>
            <c:strRef>
              <c:f>CampbellDiagram!$B$7</c:f>
              <c:strCache>
                <c:ptCount val="1"/>
                <c:pt idx="0">
                  <c:v>1st Blade Edge (collective)</c:v>
                </c:pt>
              </c:strCache>
            </c:strRef>
          </c:tx>
          <c:spPr>
            <a:ln w="25400">
              <a:solidFill>
                <a:srgbClr val="9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CampbellDiagram!$C$7:$J$7</c:f>
              <c:numCache/>
            </c:numRef>
          </c:yVal>
          <c:smooth val="1"/>
        </c:ser>
        <c:ser>
          <c:idx val="4"/>
          <c:order val="4"/>
          <c:tx>
            <c:strRef>
              <c:f>CampbellDiagram!$B$8</c:f>
              <c:strCache>
                <c:ptCount val="1"/>
                <c:pt idx="0">
                  <c:v>1st Drivetrain</c:v>
                </c:pt>
              </c:strCache>
            </c:strRef>
          </c:tx>
          <c:spPr>
            <a:ln w="25400">
              <a:solidFill>
                <a:srgbClr val="F2088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CampbellDiagram!$C$8:$J$8</c:f>
              <c:numCache/>
            </c:numRef>
          </c:yVal>
          <c:smooth val="1"/>
        </c:ser>
        <c:ser>
          <c:idx val="5"/>
          <c:order val="5"/>
          <c:tx>
            <c:strRef>
              <c:f>CampbellDiagram!$B$9</c:f>
              <c:strCache>
                <c:ptCount val="1"/>
                <c:pt idx="0">
                  <c:v>2nd Tower FA</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CampbellDiagram!$C$9:$J$9</c:f>
              <c:numCache/>
            </c:numRef>
          </c:yVal>
          <c:smooth val="1"/>
        </c:ser>
        <c:ser>
          <c:idx val="6"/>
          <c:order val="6"/>
          <c:tx>
            <c:strRef>
              <c:f>CampbellDiagram!$B$10</c:f>
              <c:strCache>
                <c:ptCount val="1"/>
                <c:pt idx="0">
                  <c:v>2nd Tower SS</c:v>
                </c:pt>
              </c:strCache>
            </c:strRef>
          </c:tx>
          <c:spPr>
            <a:ln w="25400">
              <a:solidFill>
                <a:srgbClr val="00ABEA"/>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CampbellDiagram!$C$10:$J$10</c:f>
              <c:numCache/>
            </c:numRef>
          </c:yVal>
          <c:smooth val="1"/>
        </c:ser>
        <c:ser>
          <c:idx val="7"/>
          <c:order val="7"/>
          <c:tx>
            <c:strRef>
              <c:f>CampbellDiagram!$B$11</c:f>
              <c:strCache>
                <c:ptCount val="1"/>
                <c:pt idx="0">
                  <c:v>2nd Blade Flap (collective)</c:v>
                </c:pt>
              </c:strCache>
            </c:strRef>
          </c:tx>
          <c:spPr>
            <a:ln w="25400">
              <a:solidFill>
                <a:srgbClr val="CCFF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CampbellDiagram!$C$11:$J$11</c:f>
              <c:numCache/>
            </c:numRef>
          </c:yVal>
          <c:smooth val="1"/>
        </c:ser>
        <c:ser>
          <c:idx val="8"/>
          <c:order val="8"/>
          <c:tx>
            <c:strRef>
              <c:f>CampbellDiagram!$B$12</c:f>
              <c:strCache>
                <c:ptCount val="1"/>
                <c:pt idx="0">
                  <c:v>1P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CampbellDiagram!$C$12:$J$12</c:f>
              <c:numCache/>
            </c:numRef>
          </c:yVal>
          <c:smooth val="1"/>
        </c:ser>
        <c:ser>
          <c:idx val="9"/>
          <c:order val="9"/>
          <c:tx>
            <c:strRef>
              <c:f>CampbellDiagram!$B$13</c:f>
              <c:strCache>
                <c:ptCount val="1"/>
                <c:pt idx="0">
                  <c:v>3P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CampbellDiagram!$C$13:$J$13</c:f>
              <c:numCache/>
            </c:numRef>
          </c:yVal>
          <c:smooth val="1"/>
        </c:ser>
        <c:ser>
          <c:idx val="10"/>
          <c:order val="10"/>
          <c:tx>
            <c:strRef>
              <c:f>CampbellDiagram!$B$14</c:f>
              <c:strCache>
                <c:ptCount val="1"/>
                <c:pt idx="0">
                  <c:v>6P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CampbellDiagram!$C$14:$J$14</c:f>
              <c:numCache/>
            </c:numRef>
          </c:yVal>
          <c:smooth val="1"/>
        </c:ser>
        <c:ser>
          <c:idx val="11"/>
          <c:order val="11"/>
          <c:tx>
            <c:strRef>
              <c:f>CampbellDiagram!$B$15</c:f>
              <c:strCache>
                <c:ptCount val="1"/>
                <c:pt idx="0">
                  <c:v>9P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CampbellDiagram!$C$15:$J$15</c:f>
              <c:numCache/>
            </c:numRef>
          </c:yVal>
          <c:smooth val="1"/>
        </c:ser>
        <c:ser>
          <c:idx val="12"/>
          <c:order val="12"/>
          <c:tx>
            <c:strRef>
              <c:f>CampbellDiagram!$B$16</c:f>
              <c:strCache>
                <c:ptCount val="1"/>
                <c:pt idx="0">
                  <c:v>12P</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CampbellDiagram!$C$3:$J$3</c:f>
              <c:numCache/>
            </c:numRef>
          </c:xVal>
          <c:yVal>
            <c:numRef>
              <c:f>CampbellDiagram!$C$16:$J$16</c:f>
              <c:numCache/>
            </c:numRef>
          </c:yVal>
          <c:smooth val="1"/>
        </c:ser>
        <c:axId val="26788638"/>
        <c:axId val="39771151"/>
      </c:scatterChart>
      <c:valAx>
        <c:axId val="26788638"/>
        <c:scaling>
          <c:orientation val="minMax"/>
          <c:max val="14"/>
          <c:min val="0"/>
        </c:scaling>
        <c:axPos val="b"/>
        <c:title>
          <c:tx>
            <c:rich>
              <a:bodyPr vert="horz" rot="0" anchor="ctr"/>
              <a:lstStyle/>
              <a:p>
                <a:pPr algn="ctr">
                  <a:defRPr/>
                </a:pPr>
                <a:r>
                  <a:rPr lang="en-US" cap="none" sz="1600" b="1" i="0" u="none" baseline="0">
                    <a:solidFill>
                      <a:srgbClr val="000000"/>
                    </a:solidFill>
                    <a:latin typeface="Arial"/>
                    <a:ea typeface="Arial"/>
                    <a:cs typeface="Arial"/>
                  </a:rPr>
                  <a:t>Rotor Speed (rpm)</a:t>
                </a:r>
              </a:p>
            </c:rich>
          </c:tx>
          <c:layout>
            <c:manualLayout>
              <c:xMode val="factor"/>
              <c:yMode val="factor"/>
              <c:x val="-0.00275"/>
              <c:y val="-0.003"/>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39771151"/>
        <c:crosses val="autoZero"/>
        <c:crossBetween val="midCat"/>
        <c:dispUnits/>
        <c:majorUnit val="1"/>
      </c:valAx>
      <c:valAx>
        <c:axId val="39771151"/>
        <c:scaling>
          <c:orientation val="minMax"/>
          <c:max val="2.2"/>
          <c:min val="0"/>
        </c:scaling>
        <c:axPos val="l"/>
        <c:title>
          <c:tx>
            <c:rich>
              <a:bodyPr vert="horz" rot="-5400000" anchor="ctr"/>
              <a:lstStyle/>
              <a:p>
                <a:pPr algn="ctr">
                  <a:defRPr/>
                </a:pPr>
                <a:r>
                  <a:rPr lang="en-US" cap="none" sz="1600" b="1" i="0" u="none" baseline="0">
                    <a:solidFill>
                      <a:srgbClr val="000000"/>
                    </a:solidFill>
                    <a:latin typeface="Arial"/>
                    <a:ea typeface="Arial"/>
                    <a:cs typeface="Arial"/>
                  </a:rPr>
                  <a:t>Frequency (Hz)</a:t>
                </a:r>
              </a:p>
            </c:rich>
          </c:tx>
          <c:layout>
            <c:manualLayout>
              <c:xMode val="factor"/>
              <c:yMode val="factor"/>
              <c:x val="-0.00575"/>
              <c:y val="-0.00075"/>
            </c:manualLayout>
          </c:layout>
          <c:overlay val="0"/>
          <c:spPr>
            <a:noFill/>
            <a:ln>
              <a:noFill/>
            </a:ln>
          </c:spPr>
        </c:title>
        <c:majorGridlines>
          <c:spPr>
            <a:ln w="3175">
              <a:solidFill>
                <a:srgbClr val="C0C0C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1400" b="0" i="0" u="none" baseline="0">
                <a:solidFill>
                  <a:srgbClr val="000000"/>
                </a:solidFill>
                <a:latin typeface="Arial"/>
                <a:ea typeface="Arial"/>
                <a:cs typeface="Arial"/>
              </a:defRPr>
            </a:pPr>
          </a:p>
        </c:txPr>
        <c:crossAx val="26788638"/>
        <c:crosses val="autoZero"/>
        <c:crossBetween val="midCat"/>
        <c:dispUnits/>
        <c:majorUnit val="0.2"/>
      </c:valAx>
      <c:spPr>
        <a:noFill/>
        <a:ln w="38100">
          <a:solidFill>
            <a:srgbClr val="000000"/>
          </a:solidFill>
        </a:ln>
      </c:spPr>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ayout>
        <c:manualLayout>
          <c:xMode val="edge"/>
          <c:yMode val="edge"/>
          <c:x val="0.08025"/>
          <c:y val="0.037"/>
          <c:w val="0.2045"/>
          <c:h val="0.3515"/>
        </c:manualLayout>
      </c:layout>
      <c:overlay val="0"/>
      <c:spPr>
        <a:solidFill>
          <a:srgbClr val="FFFFFF"/>
        </a:solidFill>
        <a:ln w="25400">
          <a:solidFill>
            <a:srgbClr val="000000"/>
          </a:solidFill>
        </a:ln>
      </c:spPr>
      <c:txPr>
        <a:bodyPr vert="horz" rot="0"/>
        <a:lstStyle/>
        <a:p>
          <a:pPr>
            <a:defRPr lang="en-US" cap="none" sz="12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0.89125</cdr:x>
      <cdr:y>0.02775</cdr:y>
    </cdr:from>
    <cdr:to>
      <cdr:x>0.98675</cdr:x>
      <cdr:y>0.88425</cdr:y>
    </cdr:to>
    <cdr:sp>
      <cdr:nvSpPr>
        <cdr:cNvPr id="1" name="Rectangle 1"/>
        <cdr:cNvSpPr>
          <a:spLocks/>
        </cdr:cNvSpPr>
      </cdr:nvSpPr>
      <cdr:spPr>
        <a:xfrm>
          <a:off x="9772650" y="171450"/>
          <a:ext cx="1047750" cy="5410200"/>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0.05925</cdr:x>
      <cdr:y>0.026</cdr:y>
    </cdr:from>
    <cdr:to>
      <cdr:x>0.52375</cdr:x>
      <cdr:y>0.88425</cdr:y>
    </cdr:to>
    <cdr:sp>
      <cdr:nvSpPr>
        <cdr:cNvPr id="2" name="Rectangle 2"/>
        <cdr:cNvSpPr>
          <a:spLocks/>
        </cdr:cNvSpPr>
      </cdr:nvSpPr>
      <cdr:spPr>
        <a:xfrm>
          <a:off x="647700" y="161925"/>
          <a:ext cx="5095875" cy="5419725"/>
        </a:xfrm>
        <a:prstGeom prst="rect">
          <a:avLst/>
        </a:prstGeom>
        <a:solidFill>
          <a:srgbClr val="C0C0C0">
            <a:alpha val="50000"/>
          </a:srgbClr>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0.938</cdr:x>
      <cdr:y>0.7745</cdr:y>
    </cdr:from>
    <cdr:to>
      <cdr:x>0.972</cdr:x>
      <cdr:y>0.81075</cdr:y>
    </cdr:to>
    <cdr:sp>
      <cdr:nvSpPr>
        <cdr:cNvPr id="3" name="Text Box 3"/>
        <cdr:cNvSpPr txBox="1">
          <a:spLocks noChangeArrowheads="1"/>
        </cdr:cNvSpPr>
      </cdr:nvSpPr>
      <cdr:spPr>
        <a:xfrm>
          <a:off x="10287000" y="4886325"/>
          <a:ext cx="371475" cy="2286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1P</a:t>
          </a:r>
        </a:p>
      </cdr:txBody>
    </cdr:sp>
  </cdr:relSizeAnchor>
  <cdr:relSizeAnchor xmlns:cdr="http://schemas.openxmlformats.org/drawingml/2006/chartDrawing">
    <cdr:from>
      <cdr:x>0.938</cdr:x>
      <cdr:y>0.59925</cdr:y>
    </cdr:from>
    <cdr:to>
      <cdr:x>0.972</cdr:x>
      <cdr:y>0.63475</cdr:y>
    </cdr:to>
    <cdr:sp>
      <cdr:nvSpPr>
        <cdr:cNvPr id="4" name="Text Box 4"/>
        <cdr:cNvSpPr txBox="1">
          <a:spLocks noChangeArrowheads="1"/>
        </cdr:cNvSpPr>
      </cdr:nvSpPr>
      <cdr:spPr>
        <a:xfrm>
          <a:off x="10287000" y="3781425"/>
          <a:ext cx="371475" cy="2286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3P</a:t>
          </a:r>
        </a:p>
      </cdr:txBody>
    </cdr:sp>
  </cdr:relSizeAnchor>
  <cdr:relSizeAnchor xmlns:cdr="http://schemas.openxmlformats.org/drawingml/2006/chartDrawing">
    <cdr:from>
      <cdr:x>0.938</cdr:x>
      <cdr:y>0.33425</cdr:y>
    </cdr:from>
    <cdr:to>
      <cdr:x>0.972</cdr:x>
      <cdr:y>0.3705</cdr:y>
    </cdr:to>
    <cdr:sp>
      <cdr:nvSpPr>
        <cdr:cNvPr id="5" name="Text Box 5"/>
        <cdr:cNvSpPr txBox="1">
          <a:spLocks noChangeArrowheads="1"/>
        </cdr:cNvSpPr>
      </cdr:nvSpPr>
      <cdr:spPr>
        <a:xfrm>
          <a:off x="10287000" y="2105025"/>
          <a:ext cx="371475" cy="2286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6P</a:t>
          </a:r>
        </a:p>
      </cdr:txBody>
    </cdr:sp>
  </cdr:relSizeAnchor>
  <cdr:relSizeAnchor xmlns:cdr="http://schemas.openxmlformats.org/drawingml/2006/chartDrawing">
    <cdr:from>
      <cdr:x>0.93725</cdr:x>
      <cdr:y>0.07275</cdr:y>
    </cdr:from>
    <cdr:to>
      <cdr:x>0.97125</cdr:x>
      <cdr:y>0.109</cdr:y>
    </cdr:to>
    <cdr:sp>
      <cdr:nvSpPr>
        <cdr:cNvPr id="6" name="Text Box 6"/>
        <cdr:cNvSpPr txBox="1">
          <a:spLocks noChangeArrowheads="1"/>
        </cdr:cNvSpPr>
      </cdr:nvSpPr>
      <cdr:spPr>
        <a:xfrm>
          <a:off x="10277475" y="457200"/>
          <a:ext cx="371475" cy="2286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9P</a:t>
          </a:r>
        </a:p>
      </cdr:txBody>
    </cdr:sp>
  </cdr:relSizeAnchor>
  <cdr:relSizeAnchor xmlns:cdr="http://schemas.openxmlformats.org/drawingml/2006/chartDrawing">
    <cdr:from>
      <cdr:x>0.736</cdr:x>
      <cdr:y>0.0485</cdr:y>
    </cdr:from>
    <cdr:to>
      <cdr:x>0.7765</cdr:x>
      <cdr:y>0.08475</cdr:y>
    </cdr:to>
    <cdr:sp>
      <cdr:nvSpPr>
        <cdr:cNvPr id="7" name="Text Box 7"/>
        <cdr:cNvSpPr txBox="1">
          <a:spLocks noChangeArrowheads="1"/>
        </cdr:cNvSpPr>
      </cdr:nvSpPr>
      <cdr:spPr>
        <a:xfrm>
          <a:off x="8067675" y="304800"/>
          <a:ext cx="447675" cy="228600"/>
        </a:xfrm>
        <a:prstGeom prst="rect">
          <a:avLst/>
        </a:prstGeom>
        <a:noFill/>
        <a:ln w="9525" cmpd="sng">
          <a:noFill/>
        </a:ln>
      </cdr:spPr>
      <cdr:txBody>
        <a:bodyPr vertOverflow="clip" wrap="square" lIns="36576" tIns="27432" rIns="0" bIns="0"/>
        <a:p>
          <a:pPr algn="l">
            <a:defRPr/>
          </a:pPr>
          <a:r>
            <a:rPr lang="en-US" cap="none" sz="1400" b="0" i="0" u="none" baseline="0">
              <a:solidFill>
                <a:srgbClr val="000000"/>
              </a:solidFill>
              <a:latin typeface="Arial"/>
              <a:ea typeface="Arial"/>
              <a:cs typeface="Arial"/>
            </a:rPr>
            <a:t>12P</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295275</xdr:colOff>
      <xdr:row>16</xdr:row>
      <xdr:rowOff>85725</xdr:rowOff>
    </xdr:from>
    <xdr:to>
      <xdr:col>21</xdr:col>
      <xdr:colOff>295275</xdr:colOff>
      <xdr:row>55</xdr:row>
      <xdr:rowOff>85725</xdr:rowOff>
    </xdr:to>
    <xdr:graphicFrame>
      <xdr:nvGraphicFramePr>
        <xdr:cNvPr id="1" name="Chart 1"/>
        <xdr:cNvGraphicFramePr/>
      </xdr:nvGraphicFramePr>
      <xdr:xfrm>
        <a:off x="3076575" y="2533650"/>
        <a:ext cx="10972800" cy="6315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J16"/>
  <sheetViews>
    <sheetView tabSelected="1" workbookViewId="0" topLeftCell="A1">
      <selection activeCell="A1" sqref="A1"/>
    </sheetView>
  </sheetViews>
  <sheetFormatPr defaultColWidth="9.140625" defaultRowHeight="12.75"/>
  <cols>
    <col min="1" max="1" width="9.140625" style="36" customWidth="1"/>
    <col min="2" max="2" width="23.421875" style="36" bestFit="1" customWidth="1"/>
    <col min="3" max="16384" width="9.140625" style="36" customWidth="1"/>
  </cols>
  <sheetData>
    <row r="2" ht="12">
      <c r="B2" s="37" t="s">
        <v>27</v>
      </c>
    </row>
    <row r="3" spans="2:10" ht="12">
      <c r="B3" s="38" t="s">
        <v>26</v>
      </c>
      <c r="C3" s="39">
        <v>0</v>
      </c>
      <c r="D3" s="39">
        <f aca="true" t="shared" si="0" ref="D3:J3">C3+2</f>
        <v>2</v>
      </c>
      <c r="E3" s="39">
        <f t="shared" si="0"/>
        <v>4</v>
      </c>
      <c r="F3" s="39">
        <f t="shared" si="0"/>
        <v>6</v>
      </c>
      <c r="G3" s="39">
        <f t="shared" si="0"/>
        <v>8</v>
      </c>
      <c r="H3" s="39">
        <f t="shared" si="0"/>
        <v>10</v>
      </c>
      <c r="I3" s="39">
        <f t="shared" si="0"/>
        <v>12</v>
      </c>
      <c r="J3" s="39">
        <f t="shared" si="0"/>
        <v>14</v>
      </c>
    </row>
    <row r="4" spans="2:10" ht="12">
      <c r="B4" s="38" t="s">
        <v>17</v>
      </c>
      <c r="C4" s="40">
        <v>0.31749</v>
      </c>
      <c r="D4" s="40">
        <f aca="true" t="shared" si="1" ref="D4:J11">C4</f>
        <v>0.31749</v>
      </c>
      <c r="E4" s="40">
        <f t="shared" si="1"/>
        <v>0.31749</v>
      </c>
      <c r="F4" s="40">
        <f t="shared" si="1"/>
        <v>0.31749</v>
      </c>
      <c r="G4" s="40">
        <f t="shared" si="1"/>
        <v>0.31749</v>
      </c>
      <c r="H4" s="40">
        <f t="shared" si="1"/>
        <v>0.31749</v>
      </c>
      <c r="I4" s="40">
        <f t="shared" si="1"/>
        <v>0.31749</v>
      </c>
      <c r="J4" s="40">
        <f t="shared" si="1"/>
        <v>0.31749</v>
      </c>
    </row>
    <row r="5" spans="2:10" ht="12">
      <c r="B5" s="38" t="s">
        <v>18</v>
      </c>
      <c r="C5" s="40">
        <v>0.32358</v>
      </c>
      <c r="D5" s="40">
        <f t="shared" si="1"/>
        <v>0.32358</v>
      </c>
      <c r="E5" s="40">
        <f t="shared" si="1"/>
        <v>0.32358</v>
      </c>
      <c r="F5" s="40">
        <f t="shared" si="1"/>
        <v>0.32358</v>
      </c>
      <c r="G5" s="40">
        <f t="shared" si="1"/>
        <v>0.32358</v>
      </c>
      <c r="H5" s="40">
        <f t="shared" si="1"/>
        <v>0.32358</v>
      </c>
      <c r="I5" s="40">
        <f t="shared" si="1"/>
        <v>0.32358</v>
      </c>
      <c r="J5" s="40">
        <f t="shared" si="1"/>
        <v>0.32358</v>
      </c>
    </row>
    <row r="6" spans="2:10" ht="12">
      <c r="B6" s="38" t="s">
        <v>19</v>
      </c>
      <c r="C6" s="40">
        <v>0.69097</v>
      </c>
      <c r="D6" s="40">
        <f t="shared" si="1"/>
        <v>0.69097</v>
      </c>
      <c r="E6" s="40">
        <f t="shared" si="1"/>
        <v>0.69097</v>
      </c>
      <c r="F6" s="40">
        <f t="shared" si="1"/>
        <v>0.69097</v>
      </c>
      <c r="G6" s="40">
        <f t="shared" si="1"/>
        <v>0.69097</v>
      </c>
      <c r="H6" s="40">
        <f t="shared" si="1"/>
        <v>0.69097</v>
      </c>
      <c r="I6" s="40">
        <f t="shared" si="1"/>
        <v>0.69097</v>
      </c>
      <c r="J6" s="40">
        <f t="shared" si="1"/>
        <v>0.69097</v>
      </c>
    </row>
    <row r="7" spans="2:10" ht="12">
      <c r="B7" s="38" t="s">
        <v>20</v>
      </c>
      <c r="C7" s="40">
        <v>1.7034</v>
      </c>
      <c r="D7" s="40">
        <f t="shared" si="1"/>
        <v>1.7034</v>
      </c>
      <c r="E7" s="40">
        <f t="shared" si="1"/>
        <v>1.7034</v>
      </c>
      <c r="F7" s="40">
        <f t="shared" si="1"/>
        <v>1.7034</v>
      </c>
      <c r="G7" s="40">
        <f t="shared" si="1"/>
        <v>1.7034</v>
      </c>
      <c r="H7" s="40">
        <f t="shared" si="1"/>
        <v>1.7034</v>
      </c>
      <c r="I7" s="40">
        <f t="shared" si="1"/>
        <v>1.7034</v>
      </c>
      <c r="J7" s="40">
        <f t="shared" si="1"/>
        <v>1.7034</v>
      </c>
    </row>
    <row r="8" spans="2:10" ht="12">
      <c r="B8" s="38" t="s">
        <v>21</v>
      </c>
      <c r="C8" s="40">
        <v>3.9015</v>
      </c>
      <c r="D8" s="40">
        <f t="shared" si="1"/>
        <v>3.9015</v>
      </c>
      <c r="E8" s="40">
        <f t="shared" si="1"/>
        <v>3.9015</v>
      </c>
      <c r="F8" s="40">
        <f t="shared" si="1"/>
        <v>3.9015</v>
      </c>
      <c r="G8" s="40">
        <f t="shared" si="1"/>
        <v>3.9015</v>
      </c>
      <c r="H8" s="40">
        <f t="shared" si="1"/>
        <v>3.9015</v>
      </c>
      <c r="I8" s="40">
        <f t="shared" si="1"/>
        <v>3.9015</v>
      </c>
      <c r="J8" s="40">
        <f t="shared" si="1"/>
        <v>3.9015</v>
      </c>
    </row>
    <row r="9" spans="2:10" ht="12">
      <c r="B9" s="38" t="s">
        <v>22</v>
      </c>
      <c r="C9" s="40">
        <v>2.7966</v>
      </c>
      <c r="D9" s="40">
        <f t="shared" si="1"/>
        <v>2.7966</v>
      </c>
      <c r="E9" s="40">
        <f t="shared" si="1"/>
        <v>2.7966</v>
      </c>
      <c r="F9" s="40">
        <f t="shared" si="1"/>
        <v>2.7966</v>
      </c>
      <c r="G9" s="40">
        <f t="shared" si="1"/>
        <v>2.7966</v>
      </c>
      <c r="H9" s="40">
        <f t="shared" si="1"/>
        <v>2.7966</v>
      </c>
      <c r="I9" s="40">
        <f t="shared" si="1"/>
        <v>2.7966</v>
      </c>
      <c r="J9" s="40">
        <f t="shared" si="1"/>
        <v>2.7966</v>
      </c>
    </row>
    <row r="10" spans="2:10" ht="12">
      <c r="B10" s="38" t="s">
        <v>23</v>
      </c>
      <c r="C10" s="40">
        <v>2.933</v>
      </c>
      <c r="D10" s="40">
        <f t="shared" si="1"/>
        <v>2.933</v>
      </c>
      <c r="E10" s="40">
        <f t="shared" si="1"/>
        <v>2.933</v>
      </c>
      <c r="F10" s="40">
        <f t="shared" si="1"/>
        <v>2.933</v>
      </c>
      <c r="G10" s="40">
        <f t="shared" si="1"/>
        <v>2.933</v>
      </c>
      <c r="H10" s="40">
        <f t="shared" si="1"/>
        <v>2.933</v>
      </c>
      <c r="I10" s="40">
        <f t="shared" si="1"/>
        <v>2.933</v>
      </c>
      <c r="J10" s="40">
        <f t="shared" si="1"/>
        <v>2.933</v>
      </c>
    </row>
    <row r="11" spans="2:10" ht="12">
      <c r="B11" s="38" t="s">
        <v>24</v>
      </c>
      <c r="C11" s="40">
        <v>2.0199</v>
      </c>
      <c r="D11" s="40">
        <f t="shared" si="1"/>
        <v>2.0199</v>
      </c>
      <c r="E11" s="40">
        <f t="shared" si="1"/>
        <v>2.0199</v>
      </c>
      <c r="F11" s="40">
        <f t="shared" si="1"/>
        <v>2.0199</v>
      </c>
      <c r="G11" s="40">
        <f t="shared" si="1"/>
        <v>2.0199</v>
      </c>
      <c r="H11" s="40">
        <f t="shared" si="1"/>
        <v>2.0199</v>
      </c>
      <c r="I11" s="40">
        <f t="shared" si="1"/>
        <v>2.0199</v>
      </c>
      <c r="J11" s="40">
        <f t="shared" si="1"/>
        <v>2.0199</v>
      </c>
    </row>
    <row r="12" spans="2:10" ht="12">
      <c r="B12" s="38" t="s">
        <v>13</v>
      </c>
      <c r="C12" s="41">
        <f>C3/60</f>
        <v>0</v>
      </c>
      <c r="D12" s="41">
        <f aca="true" t="shared" si="2" ref="D12:J12">D3/60</f>
        <v>0.03333333333333333</v>
      </c>
      <c r="E12" s="41">
        <f t="shared" si="2"/>
        <v>0.06666666666666667</v>
      </c>
      <c r="F12" s="41">
        <f t="shared" si="2"/>
        <v>0.1</v>
      </c>
      <c r="G12" s="41">
        <f t="shared" si="2"/>
        <v>0.13333333333333333</v>
      </c>
      <c r="H12" s="41">
        <f t="shared" si="2"/>
        <v>0.16666666666666666</v>
      </c>
      <c r="I12" s="41">
        <f t="shared" si="2"/>
        <v>0.2</v>
      </c>
      <c r="J12" s="41">
        <f t="shared" si="2"/>
        <v>0.23333333333333334</v>
      </c>
    </row>
    <row r="13" spans="2:10" ht="12">
      <c r="B13" s="38" t="s">
        <v>14</v>
      </c>
      <c r="C13" s="41">
        <f>3*C12</f>
        <v>0</v>
      </c>
      <c r="D13" s="41">
        <f aca="true" t="shared" si="3" ref="D13:J13">3*D12</f>
        <v>0.1</v>
      </c>
      <c r="E13" s="41">
        <f t="shared" si="3"/>
        <v>0.2</v>
      </c>
      <c r="F13" s="41">
        <f t="shared" si="3"/>
        <v>0.30000000000000004</v>
      </c>
      <c r="G13" s="41">
        <f t="shared" si="3"/>
        <v>0.4</v>
      </c>
      <c r="H13" s="41">
        <f t="shared" si="3"/>
        <v>0.5</v>
      </c>
      <c r="I13" s="41">
        <f t="shared" si="3"/>
        <v>0.6000000000000001</v>
      </c>
      <c r="J13" s="41">
        <f t="shared" si="3"/>
        <v>0.7</v>
      </c>
    </row>
    <row r="14" spans="2:10" ht="12">
      <c r="B14" s="38" t="s">
        <v>15</v>
      </c>
      <c r="C14" s="41">
        <f>6*C12</f>
        <v>0</v>
      </c>
      <c r="D14" s="41">
        <f aca="true" t="shared" si="4" ref="D14:J14">6*D12</f>
        <v>0.2</v>
      </c>
      <c r="E14" s="41">
        <f t="shared" si="4"/>
        <v>0.4</v>
      </c>
      <c r="F14" s="41">
        <f t="shared" si="4"/>
        <v>0.6000000000000001</v>
      </c>
      <c r="G14" s="41">
        <f t="shared" si="4"/>
        <v>0.8</v>
      </c>
      <c r="H14" s="41">
        <f t="shared" si="4"/>
        <v>1</v>
      </c>
      <c r="I14" s="41">
        <f t="shared" si="4"/>
        <v>1.2000000000000002</v>
      </c>
      <c r="J14" s="41">
        <f t="shared" si="4"/>
        <v>1.4</v>
      </c>
    </row>
    <row r="15" spans="2:10" ht="12">
      <c r="B15" s="38" t="s">
        <v>16</v>
      </c>
      <c r="C15" s="41">
        <f>9*C12</f>
        <v>0</v>
      </c>
      <c r="D15" s="41">
        <f aca="true" t="shared" si="5" ref="D15:J15">9*D12</f>
        <v>0.3</v>
      </c>
      <c r="E15" s="41">
        <f t="shared" si="5"/>
        <v>0.6</v>
      </c>
      <c r="F15" s="41">
        <f t="shared" si="5"/>
        <v>0.9</v>
      </c>
      <c r="G15" s="41">
        <f t="shared" si="5"/>
        <v>1.2</v>
      </c>
      <c r="H15" s="41">
        <f t="shared" si="5"/>
        <v>1.5</v>
      </c>
      <c r="I15" s="41">
        <f t="shared" si="5"/>
        <v>1.8</v>
      </c>
      <c r="J15" s="41">
        <f t="shared" si="5"/>
        <v>2.1</v>
      </c>
    </row>
    <row r="16" spans="2:10" ht="12">
      <c r="B16" s="38" t="s">
        <v>25</v>
      </c>
      <c r="C16" s="41">
        <f aca="true" t="shared" si="6" ref="C16:J16">12*C12</f>
        <v>0</v>
      </c>
      <c r="D16" s="41">
        <f t="shared" si="6"/>
        <v>0.4</v>
      </c>
      <c r="E16" s="41">
        <f t="shared" si="6"/>
        <v>0.8</v>
      </c>
      <c r="F16" s="41">
        <f t="shared" si="6"/>
        <v>1.2000000000000002</v>
      </c>
      <c r="G16" s="41">
        <f t="shared" si="6"/>
        <v>1.6</v>
      </c>
      <c r="H16" s="41">
        <f t="shared" si="6"/>
        <v>2</v>
      </c>
      <c r="I16" s="41">
        <f t="shared" si="6"/>
        <v>2.4000000000000004</v>
      </c>
      <c r="J16" s="41">
        <f t="shared" si="6"/>
        <v>2.8</v>
      </c>
    </row>
  </sheetData>
  <sheetProtection/>
  <printOptions/>
  <pageMargins left="0.75" right="0.75" top="1" bottom="1"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GI78"/>
  <sheetViews>
    <sheetView workbookViewId="0" topLeftCell="A1">
      <pane xSplit="4" ySplit="10" topLeftCell="E11" activePane="bottomRight" state="frozen"/>
      <selection pane="topLeft" activeCell="A1" sqref="A1"/>
      <selection pane="topRight" activeCell="E1" sqref="E1"/>
      <selection pane="bottomLeft" activeCell="A11" sqref="A11"/>
      <selection pane="bottomRight" activeCell="E7" sqref="E7:AL7"/>
    </sheetView>
  </sheetViews>
  <sheetFormatPr defaultColWidth="9.140625" defaultRowHeight="12.75"/>
  <cols>
    <col min="1" max="1" width="9.140625" style="2" customWidth="1"/>
    <col min="2" max="2" width="3.140625" style="2" customWidth="1"/>
    <col min="3" max="3" width="62.421875" style="2" customWidth="1"/>
    <col min="4" max="251" width="15.7109375" style="2" customWidth="1"/>
    <col min="252" max="16384" width="9.140625" style="2" customWidth="1"/>
  </cols>
  <sheetData>
    <row r="1" ht="12.75">
      <c r="A1" s="2" t="s">
        <v>2</v>
      </c>
    </row>
    <row r="2" ht="12.75">
      <c r="A2" s="2" t="s">
        <v>28</v>
      </c>
    </row>
    <row r="3" ht="12.75">
      <c r="A3" s="2" t="s">
        <v>7</v>
      </c>
    </row>
    <row r="4" spans="5:37" s="15" customFormat="1" ht="12.75">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row>
    <row r="5" ht="13.5" thickBot="1">
      <c r="C5" s="13" t="s">
        <v>0</v>
      </c>
    </row>
    <row r="6" spans="3:64" ht="13.5" thickBot="1">
      <c r="C6" s="50" t="s">
        <v>1</v>
      </c>
      <c r="D6" s="43"/>
      <c r="E6" s="42">
        <v>1</v>
      </c>
      <c r="F6" s="43"/>
      <c r="G6" s="60">
        <f>E6+1</f>
        <v>2</v>
      </c>
      <c r="H6" s="43"/>
      <c r="I6" s="60">
        <f>G6+1</f>
        <v>3</v>
      </c>
      <c r="J6" s="43"/>
      <c r="K6" s="60">
        <f>I6+1</f>
        <v>4</v>
      </c>
      <c r="L6" s="43"/>
      <c r="M6" s="60">
        <f>K6+1</f>
        <v>5</v>
      </c>
      <c r="N6" s="43"/>
      <c r="O6" s="60">
        <f>M6+1</f>
        <v>6</v>
      </c>
      <c r="P6" s="43"/>
      <c r="Q6" s="60">
        <f>O6+1</f>
        <v>7</v>
      </c>
      <c r="R6" s="43"/>
      <c r="S6" s="60">
        <f>Q6+1</f>
        <v>8</v>
      </c>
      <c r="T6" s="43"/>
      <c r="U6" s="60">
        <f>S6+1</f>
        <v>9</v>
      </c>
      <c r="V6" s="43"/>
      <c r="W6" s="60">
        <f>U6+1</f>
        <v>10</v>
      </c>
      <c r="X6" s="43"/>
      <c r="Y6" s="60">
        <f>W6+1</f>
        <v>11</v>
      </c>
      <c r="Z6" s="43"/>
      <c r="AA6" s="60">
        <f>Y6+1</f>
        <v>12</v>
      </c>
      <c r="AB6" s="43"/>
      <c r="AC6" s="60">
        <f>AA6+1</f>
        <v>13</v>
      </c>
      <c r="AD6" s="43"/>
      <c r="AE6" s="60">
        <f>AC6+1</f>
        <v>14</v>
      </c>
      <c r="AF6" s="43"/>
      <c r="AG6" s="60">
        <f>AE6+1</f>
        <v>15</v>
      </c>
      <c r="AH6" s="43"/>
      <c r="AI6" s="60">
        <f>AG6+1</f>
        <v>16</v>
      </c>
      <c r="AJ6" s="43"/>
      <c r="AK6" s="60">
        <f>AI6+1</f>
        <v>17</v>
      </c>
      <c r="AL6" s="43"/>
      <c r="AM6" s="60">
        <f>AK6+1</f>
        <v>18</v>
      </c>
      <c r="AN6" s="43"/>
      <c r="AO6" s="60">
        <f>AM6+1</f>
        <v>19</v>
      </c>
      <c r="AP6" s="43"/>
      <c r="AQ6" s="60">
        <f>AO6+1</f>
        <v>20</v>
      </c>
      <c r="AR6" s="43"/>
      <c r="AS6" s="60">
        <f>AQ6+1</f>
        <v>21</v>
      </c>
      <c r="AT6" s="43"/>
      <c r="AU6" s="60">
        <f>AS6+1</f>
        <v>22</v>
      </c>
      <c r="AV6" s="43"/>
      <c r="AW6" s="60">
        <f>AU6+1</f>
        <v>23</v>
      </c>
      <c r="AX6" s="43"/>
      <c r="AY6" s="60">
        <f>AW6+1</f>
        <v>24</v>
      </c>
      <c r="AZ6" s="43"/>
      <c r="BA6" s="60">
        <f>AY6+1</f>
        <v>25</v>
      </c>
      <c r="BB6" s="43"/>
      <c r="BC6" s="60">
        <f>BA6+1</f>
        <v>26</v>
      </c>
      <c r="BD6" s="43"/>
      <c r="BE6" s="60">
        <f>BC6+1</f>
        <v>27</v>
      </c>
      <c r="BF6" s="43"/>
      <c r="BG6" s="60">
        <f>BE6+1</f>
        <v>28</v>
      </c>
      <c r="BH6" s="43"/>
      <c r="BI6" s="60">
        <f>BG6+1</f>
        <v>29</v>
      </c>
      <c r="BJ6" s="43"/>
      <c r="BK6" s="60">
        <f>BI6+1</f>
        <v>30</v>
      </c>
      <c r="BL6" s="43"/>
    </row>
    <row r="7" spans="3:64" ht="12.75">
      <c r="C7" s="51" t="s">
        <v>5</v>
      </c>
      <c r="D7" s="52"/>
      <c r="E7" s="44">
        <f>IF(VLOOKUP(E$6+$BO$47,$D$48:$BO$77,64,FALSE)="","",VLOOKUP(E$6+$BO$47,$D$48:$BO$77,64,FALSE))</f>
        <v>0.000504581053035079</v>
      </c>
      <c r="F7" s="45"/>
      <c r="G7" s="57">
        <f>IF(VLOOKUP(G$6+$BO$47,$D$48:$BO$77,64,FALSE)="","",VLOOKUP(G$6+$BO$47,$D$48:$BO$77,64,FALSE))</f>
        <v>0.00230591813057646</v>
      </c>
      <c r="H7" s="45"/>
      <c r="I7" s="57">
        <f>IF(VLOOKUP(I$6+$BO$47,$D$48:$BO$77,64,FALSE)="","",VLOOKUP(I$6+$BO$47,$D$48:$BO$77,64,FALSE))</f>
        <v>0.376924939432058</v>
      </c>
      <c r="J7" s="45"/>
      <c r="K7" s="57">
        <f>IF(VLOOKUP(K$6+$BO$47,$D$48:$BO$77,64,FALSE)="","",VLOOKUP(K$6+$BO$47,$D$48:$BO$77,64,FALSE))</f>
        <v>0.384247267054372</v>
      </c>
      <c r="L7" s="45"/>
      <c r="M7" s="57">
        <f>IF(VLOOKUP(M$6+$BO$47,$D$48:$BO$77,64,FALSE)="","",VLOOKUP(M$6+$BO$47,$D$48:$BO$77,64,FALSE))</f>
        <v>0.635324455155254</v>
      </c>
      <c r="N7" s="45"/>
      <c r="O7" s="57">
        <f>IF(VLOOKUP(O$6+$BO$47,$D$48:$BO$77,64,FALSE)="","",VLOOKUP(O$6+$BO$47,$D$48:$BO$77,64,FALSE))</f>
        <v>0.781741838243787</v>
      </c>
      <c r="P7" s="45"/>
      <c r="Q7" s="57">
        <f>IF(VLOOKUP(Q$6+$BO$47,$D$48:$BO$77,64,FALSE)="","",VLOOKUP(Q$6+$BO$47,$D$48:$BO$77,64,FALSE))</f>
        <v>0.857683190497875</v>
      </c>
      <c r="R7" s="45"/>
      <c r="S7" s="57">
        <f>IF(VLOOKUP(S$6+$BO$47,$D$48:$BO$77,64,FALSE)="","",VLOOKUP(S$6+$BO$47,$D$48:$BO$77,64,FALSE))</f>
        <v>1.05272341135209</v>
      </c>
      <c r="T7" s="45"/>
      <c r="U7" s="57">
        <f>IF(VLOOKUP(U$6+$BO$47,$D$48:$BO$77,64,FALSE)="","",VLOOKUP(U$6+$BO$47,$D$48:$BO$77,64,FALSE))</f>
        <v>1.28939192259471</v>
      </c>
      <c r="V7" s="45"/>
      <c r="W7" s="57">
        <f>IF(VLOOKUP(W$6+$BO$47,$D$48:$BO$77,64,FALSE)="","",VLOOKUP(W$6+$BO$47,$D$48:$BO$77,64,FALSE))</f>
        <v>1.76101593487192</v>
      </c>
      <c r="X7" s="45"/>
      <c r="Y7" s="57">
        <f>IF(VLOOKUP(Y$6+$BO$47,$D$48:$BO$77,64,FALSE)="","",VLOOKUP(Y$6+$BO$47,$D$48:$BO$77,64,FALSE))</f>
        <v>3.18522312084783</v>
      </c>
      <c r="Z7" s="45"/>
      <c r="AA7" s="57">
        <f>IF(VLOOKUP(AA$6+$BO$47,$D$48:$BO$77,64,FALSE)="","",VLOOKUP(AA$6+$BO$47,$D$48:$BO$77,64,FALSE))</f>
        <v>3.2032180293914</v>
      </c>
      <c r="AB7" s="45"/>
      <c r="AC7" s="57">
        <f>IF(VLOOKUP(AC$6+$BO$47,$D$48:$BO$77,64,FALSE)="","",VLOOKUP(AC$6+$BO$47,$D$48:$BO$77,64,FALSE))</f>
        <v>3.74780362049738</v>
      </c>
      <c r="AD7" s="45"/>
      <c r="AE7" s="57">
        <f>IF(VLOOKUP(AE$6+$BO$47,$D$48:$BO$77,64,FALSE)="","",VLOOKUP(AE$6+$BO$47,$D$48:$BO$77,64,FALSE))</f>
        <v>4.32756317260406</v>
      </c>
      <c r="AF7" s="45"/>
      <c r="AG7" s="57">
        <f>IF(VLOOKUP(AG$6+$BO$47,$D$48:$BO$77,64,FALSE)="","",VLOOKUP(AG$6+$BO$47,$D$48:$BO$77,64,FALSE))</f>
        <v>4.76913735084879</v>
      </c>
      <c r="AH7" s="45"/>
      <c r="AI7" s="57">
        <f>IF(VLOOKUP(AI$6+$BO$47,$D$48:$BO$77,64,FALSE)="","",VLOOKUP(AI$6+$BO$47,$D$48:$BO$77,64,FALSE))</f>
        <v>4.80798664091624</v>
      </c>
      <c r="AJ7" s="45"/>
      <c r="AK7" s="57">
        <f>IF(VLOOKUP(AK$6+$BO$47,$D$48:$BO$77,64,FALSE)="","",VLOOKUP(AK$6+$BO$47,$D$48:$BO$77,64,FALSE))</f>
        <v>5.4818845876183</v>
      </c>
      <c r="AL7" s="45"/>
      <c r="AM7" s="57">
        <f>IF(VLOOKUP(AM$6+$BO$47,$D$48:$BO$77,64,FALSE)="","",VLOOKUP(AM$6+$BO$47,$D$48:$BO$77,64,FALSE))</f>
      </c>
      <c r="AN7" s="45"/>
      <c r="AO7" s="57">
        <f>IF(VLOOKUP(AO$6+$BO$47,$D$48:$BO$77,64,FALSE)="","",VLOOKUP(AO$6+$BO$47,$D$48:$BO$77,64,FALSE))</f>
      </c>
      <c r="AP7" s="45"/>
      <c r="AQ7" s="57">
        <f>IF(VLOOKUP(AQ$6+$BO$47,$D$48:$BO$77,64,FALSE)="","",VLOOKUP(AQ$6+$BO$47,$D$48:$BO$77,64,FALSE))</f>
      </c>
      <c r="AR7" s="45"/>
      <c r="AS7" s="57">
        <f>IF(VLOOKUP(AS$6+$BO$47,$D$48:$BO$77,64,FALSE)="","",VLOOKUP(AS$6+$BO$47,$D$48:$BO$77,64,FALSE))</f>
      </c>
      <c r="AT7" s="45"/>
      <c r="AU7" s="57">
        <f>IF(VLOOKUP(AU$6+$BO$47,$D$48:$BO$77,64,FALSE)="","",VLOOKUP(AU$6+$BO$47,$D$48:$BO$77,64,FALSE))</f>
      </c>
      <c r="AV7" s="45"/>
      <c r="AW7" s="57">
        <f>IF(VLOOKUP(AW$6+$BO$47,$D$48:$BO$77,64,FALSE)="","",VLOOKUP(AW$6+$BO$47,$D$48:$BO$77,64,FALSE))</f>
      </c>
      <c r="AX7" s="45"/>
      <c r="AY7" s="57">
        <f>IF(VLOOKUP(AY$6+$BO$47,$D$48:$BO$77,64,FALSE)="","",VLOOKUP(AY$6+$BO$47,$D$48:$BO$77,64,FALSE))</f>
      </c>
      <c r="AZ7" s="45"/>
      <c r="BA7" s="57">
        <f>IF(VLOOKUP(BA$6+$BO$47,$D$48:$BO$77,64,FALSE)="","",VLOOKUP(BA$6+$BO$47,$D$48:$BO$77,64,FALSE))</f>
      </c>
      <c r="BB7" s="45"/>
      <c r="BC7" s="57">
        <f>IF(VLOOKUP(BC$6+$BO$47,$D$48:$BO$77,64,FALSE)="","",VLOOKUP(BC$6+$BO$47,$D$48:$BO$77,64,FALSE))</f>
      </c>
      <c r="BD7" s="45"/>
      <c r="BE7" s="57">
        <f>IF(VLOOKUP(BE$6+$BO$47,$D$48:$BO$77,64,FALSE)="","",VLOOKUP(BE$6+$BO$47,$D$48:$BO$77,64,FALSE))</f>
      </c>
      <c r="BF7" s="45"/>
      <c r="BG7" s="57">
        <f>IF(VLOOKUP(BG$6+$BO$47,$D$48:$BO$77,64,FALSE)="","",VLOOKUP(BG$6+$BO$47,$D$48:$BO$77,64,FALSE))</f>
      </c>
      <c r="BH7" s="45"/>
      <c r="BI7" s="57">
        <f>IF(VLOOKUP(BI$6+$BO$47,$D$48:$BO$77,64,FALSE)="","",VLOOKUP(BI$6+$BO$47,$D$48:$BO$77,64,FALSE))</f>
      </c>
      <c r="BJ7" s="45"/>
      <c r="BK7" s="57">
        <f>IF(VLOOKUP(BK$6+$BO$47,$D$48:$BO$77,64,FALSE)="","",VLOOKUP(BK$6+$BO$47,$D$48:$BO$77,64,FALSE))</f>
      </c>
      <c r="BL7" s="45"/>
    </row>
    <row r="8" spans="3:64" ht="12.75">
      <c r="C8" s="53" t="s">
        <v>4</v>
      </c>
      <c r="D8" s="54"/>
      <c r="E8" s="46">
        <f>IF(VLOOKUP(E$6+$BO$47,$D$48:$BO$77,63,FALSE)="","",VLOOKUP(E$6+$BO$47,$D$48:$BO$77,63,FALSE))</f>
        <v>0</v>
      </c>
      <c r="F8" s="47"/>
      <c r="G8" s="58">
        <f>IF(VLOOKUP(G$6+$BO$47,$D$48:$BO$77,63,FALSE)="","",VLOOKUP(G$6+$BO$47,$D$48:$BO$77,63,FALSE))</f>
        <v>0</v>
      </c>
      <c r="H8" s="47"/>
      <c r="I8" s="58">
        <f>IF(VLOOKUP(I$6+$BO$47,$D$48:$BO$77,63,FALSE)="","",VLOOKUP(I$6+$BO$47,$D$48:$BO$77,63,FALSE))</f>
        <v>0.376731955023235</v>
      </c>
      <c r="J8" s="47"/>
      <c r="K8" s="58">
        <f>IF(VLOOKUP(K$6+$BO$47,$D$48:$BO$77,63,FALSE)="","",VLOOKUP(K$6+$BO$47,$D$48:$BO$77,63,FALSE))</f>
        <v>0.384245114041331</v>
      </c>
      <c r="L8" s="47"/>
      <c r="M8" s="58">
        <f>IF(VLOOKUP(M$6+$BO$47,$D$48:$BO$77,63,FALSE)="","",VLOOKUP(M$6+$BO$47,$D$48:$BO$77,63,FALSE))</f>
        <v>0.62150096094959</v>
      </c>
      <c r="N8" s="47"/>
      <c r="O8" s="58">
        <f>IF(VLOOKUP(O$6+$BO$47,$D$48:$BO$77,63,FALSE)="","",VLOOKUP(O$6+$BO$47,$D$48:$BO$77,63,FALSE))</f>
        <v>0.769956800672075</v>
      </c>
      <c r="P8" s="47"/>
      <c r="Q8" s="58">
        <f>IF(VLOOKUP(Q$6+$BO$47,$D$48:$BO$77,63,FALSE)="","",VLOOKUP(Q$6+$BO$47,$D$48:$BO$77,63,FALSE))</f>
        <v>0.848154373082879</v>
      </c>
      <c r="R8" s="47"/>
      <c r="S8" s="58">
        <f>IF(VLOOKUP(S$6+$BO$47,$D$48:$BO$77,63,FALSE)="","",VLOOKUP(S$6+$BO$47,$D$48:$BO$77,63,FALSE))</f>
        <v>1.05267987351629</v>
      </c>
      <c r="T8" s="47"/>
      <c r="U8" s="58">
        <f>IF(VLOOKUP(U$6+$BO$47,$D$48:$BO$77,63,FALSE)="","",VLOOKUP(U$6+$BO$47,$D$48:$BO$77,63,FALSE))</f>
        <v>1.28935519299927</v>
      </c>
      <c r="V8" s="47"/>
      <c r="W8" s="58">
        <f>IF(VLOOKUP(W$6+$BO$47,$D$48:$BO$77,63,FALSE)="","",VLOOKUP(W$6+$BO$47,$D$48:$BO$77,63,FALSE))</f>
        <v>1.76050610302407</v>
      </c>
      <c r="X8" s="47"/>
      <c r="Y8" s="58">
        <f>IF(VLOOKUP(Y$6+$BO$47,$D$48:$BO$77,63,FALSE)="","",VLOOKUP(Y$6+$BO$47,$D$48:$BO$77,63,FALSE))</f>
        <v>3.18494936413682</v>
      </c>
      <c r="Z8" s="47"/>
      <c r="AA8" s="58">
        <f>IF(VLOOKUP(AA$6+$BO$47,$D$48:$BO$77,63,FALSE)="","",VLOOKUP(AA$6+$BO$47,$D$48:$BO$77,63,FALSE))</f>
        <v>3.20252467197165</v>
      </c>
      <c r="AB8" s="47"/>
      <c r="AC8" s="58">
        <f>IF(VLOOKUP(AC$6+$BO$47,$D$48:$BO$77,63,FALSE)="","",VLOOKUP(AC$6+$BO$47,$D$48:$BO$77,63,FALSE))</f>
        <v>3.74538776411118</v>
      </c>
      <c r="AD8" s="47"/>
      <c r="AE8" s="58">
        <f>IF(VLOOKUP(AE$6+$BO$47,$D$48:$BO$77,63,FALSE)="","",VLOOKUP(AE$6+$BO$47,$D$48:$BO$77,63,FALSE))</f>
        <v>4.32040660343647</v>
      </c>
      <c r="AF8" s="47"/>
      <c r="AG8" s="58">
        <f>IF(VLOOKUP(AG$6+$BO$47,$D$48:$BO$77,63,FALSE)="","",VLOOKUP(AG$6+$BO$47,$D$48:$BO$77,63,FALSE))</f>
        <v>4.76032276401472</v>
      </c>
      <c r="AH8" s="47"/>
      <c r="AI8" s="58">
        <f>IF(VLOOKUP(AI$6+$BO$47,$D$48:$BO$77,63,FALSE)="","",VLOOKUP(AI$6+$BO$47,$D$48:$BO$77,63,FALSE))</f>
        <v>4.80020873259741</v>
      </c>
      <c r="AJ8" s="47"/>
      <c r="AK8" s="58">
        <f>IF(VLOOKUP(AK$6+$BO$47,$D$48:$BO$77,63,FALSE)="","",VLOOKUP(AK$6+$BO$47,$D$48:$BO$77,63,FALSE))</f>
        <v>5.47689479894126</v>
      </c>
      <c r="AL8" s="47"/>
      <c r="AM8" s="58">
        <f>IF(VLOOKUP(AM$6+$BO$47,$D$48:$BO$77,63,FALSE)="","",VLOOKUP(AM$6+$BO$47,$D$48:$BO$77,63,FALSE))</f>
      </c>
      <c r="AN8" s="47"/>
      <c r="AO8" s="58">
        <f>IF(VLOOKUP(AO$6+$BO$47,$D$48:$BO$77,63,FALSE)="","",VLOOKUP(AO$6+$BO$47,$D$48:$BO$77,63,FALSE))</f>
      </c>
      <c r="AP8" s="47"/>
      <c r="AQ8" s="58">
        <f>IF(VLOOKUP(AQ$6+$BO$47,$D$48:$BO$77,63,FALSE)="","",VLOOKUP(AQ$6+$BO$47,$D$48:$BO$77,63,FALSE))</f>
      </c>
      <c r="AR8" s="47"/>
      <c r="AS8" s="58">
        <f>IF(VLOOKUP(AS$6+$BO$47,$D$48:$BO$77,63,FALSE)="","",VLOOKUP(AS$6+$BO$47,$D$48:$BO$77,63,FALSE))</f>
      </c>
      <c r="AT8" s="47"/>
      <c r="AU8" s="58">
        <f>IF(VLOOKUP(AU$6+$BO$47,$D$48:$BO$77,63,FALSE)="","",VLOOKUP(AU$6+$BO$47,$D$48:$BO$77,63,FALSE))</f>
      </c>
      <c r="AV8" s="47"/>
      <c r="AW8" s="58">
        <f>IF(VLOOKUP(AW$6+$BO$47,$D$48:$BO$77,63,FALSE)="","",VLOOKUP(AW$6+$BO$47,$D$48:$BO$77,63,FALSE))</f>
      </c>
      <c r="AX8" s="47"/>
      <c r="AY8" s="58">
        <f>IF(VLOOKUP(AY$6+$BO$47,$D$48:$BO$77,63,FALSE)="","",VLOOKUP(AY$6+$BO$47,$D$48:$BO$77,63,FALSE))</f>
      </c>
      <c r="AZ8" s="47"/>
      <c r="BA8" s="58">
        <f>IF(VLOOKUP(BA$6+$BO$47,$D$48:$BO$77,63,FALSE)="","",VLOOKUP(BA$6+$BO$47,$D$48:$BO$77,63,FALSE))</f>
      </c>
      <c r="BB8" s="47"/>
      <c r="BC8" s="58">
        <f>IF(VLOOKUP(BC$6+$BO$47,$D$48:$BO$77,63,FALSE)="","",VLOOKUP(BC$6+$BO$47,$D$48:$BO$77,63,FALSE))</f>
      </c>
      <c r="BD8" s="47"/>
      <c r="BE8" s="58">
        <f>IF(VLOOKUP(BE$6+$BO$47,$D$48:$BO$77,63,FALSE)="","",VLOOKUP(BE$6+$BO$47,$D$48:$BO$77,63,FALSE))</f>
      </c>
      <c r="BF8" s="47"/>
      <c r="BG8" s="58">
        <f>IF(VLOOKUP(BG$6+$BO$47,$D$48:$BO$77,63,FALSE)="","",VLOOKUP(BG$6+$BO$47,$D$48:$BO$77,63,FALSE))</f>
      </c>
      <c r="BH8" s="47"/>
      <c r="BI8" s="58">
        <f>IF(VLOOKUP(BI$6+$BO$47,$D$48:$BO$77,63,FALSE)="","",VLOOKUP(BI$6+$BO$47,$D$48:$BO$77,63,FALSE))</f>
      </c>
      <c r="BJ8" s="47"/>
      <c r="BK8" s="58">
        <f>IF(VLOOKUP(BK$6+$BO$47,$D$48:$BO$77,63,FALSE)="","",VLOOKUP(BK$6+$BO$47,$D$48:$BO$77,63,FALSE))</f>
      </c>
      <c r="BL8" s="47"/>
    </row>
    <row r="9" spans="3:64" ht="13.5" thickBot="1">
      <c r="C9" s="55" t="s">
        <v>6</v>
      </c>
      <c r="D9" s="56"/>
      <c r="E9" s="48" t="e">
        <f>IF(VLOOKUP(E$6+$BO$47,$D$48:$BO$77,62,FALSE)="","",VLOOKUP(E$6+$BO$47,$D$48:$BO$77,62,FALSE))</f>
        <v>#NAME?</v>
      </c>
      <c r="F9" s="49"/>
      <c r="G9" s="59" t="str">
        <f>IF(VLOOKUP(G$6+$BO$47,$D$48:$BO$77,62,FALSE)="","",VLOOKUP(G$6+$BO$47,$D$48:$BO$77,62,FALSE))</f>
        <v>Inf</v>
      </c>
      <c r="H9" s="49"/>
      <c r="I9" s="59">
        <f>IF(VLOOKUP(I$6+$BO$47,$D$48:$BO$77,62,FALSE)="","",VLOOKUP(I$6+$BO$47,$D$48:$BO$77,62,FALSE))</f>
        <v>0.0319958075878673</v>
      </c>
      <c r="J9" s="49"/>
      <c r="K9" s="59">
        <f>IF(VLOOKUP(K$6+$BO$47,$D$48:$BO$77,62,FALSE)="","",VLOOKUP(K$6+$BO$47,$D$48:$BO$77,62,FALSE))</f>
        <v>0.00334759049448148</v>
      </c>
      <c r="L9" s="49"/>
      <c r="M9" s="59">
        <f>IF(VLOOKUP(M$6+$BO$47,$D$48:$BO$77,62,FALSE)="","",VLOOKUP(M$6+$BO$47,$D$48:$BO$77,62,FALSE))</f>
        <v>0.207467857491288</v>
      </c>
      <c r="N9" s="49"/>
      <c r="O9" s="59">
        <f>IF(VLOOKUP(O$6+$BO$47,$D$48:$BO$77,62,FALSE)="","",VLOOKUP(O$6+$BO$47,$D$48:$BO$77,62,FALSE))</f>
        <v>0.172983953916882</v>
      </c>
      <c r="P9" s="49"/>
      <c r="Q9" s="59">
        <f>IF(VLOOKUP(Q$6+$BO$47,$D$48:$BO$77,62,FALSE)="","",VLOOKUP(Q$6+$BO$47,$D$48:$BO$77,62,FALSE))</f>
        <v>0.148648811406547</v>
      </c>
      <c r="R9" s="49"/>
      <c r="S9" s="59">
        <f>IF(VLOOKUP(S$6+$BO$47,$D$48:$BO$77,62,FALSE)="","",VLOOKUP(S$6+$BO$47,$D$48:$BO$77,62,FALSE))</f>
        <v>0.00909466665046392</v>
      </c>
      <c r="T9" s="49"/>
      <c r="U9" s="59">
        <f>IF(VLOOKUP(U$6+$BO$47,$D$48:$BO$77,62,FALSE)="","",VLOOKUP(U$6+$BO$47,$D$48:$BO$77,62,FALSE))</f>
        <v>0.00754792375947857</v>
      </c>
      <c r="V9" s="49"/>
      <c r="W9" s="59">
        <f>IF(VLOOKUP(W$6+$BO$47,$D$48:$BO$77,62,FALSE)="","",VLOOKUP(W$6+$BO$47,$D$48:$BO$77,62,FALSE))</f>
        <v>0.0240610956808531</v>
      </c>
      <c r="X9" s="49"/>
      <c r="Y9" s="59">
        <f>IF(VLOOKUP(Y$6+$BO$47,$D$48:$BO$77,62,FALSE)="","",VLOOKUP(Y$6+$BO$47,$D$48:$BO$77,62,FALSE))</f>
        <v>0.0131104658517098</v>
      </c>
      <c r="Z9" s="49"/>
      <c r="AA9" s="59">
        <f>IF(VLOOKUP(AA$6+$BO$47,$D$48:$BO$77,62,FALSE)="","",VLOOKUP(AA$6+$BO$47,$D$48:$BO$77,62,FALSE))</f>
        <v>0.0208054363513742</v>
      </c>
      <c r="AB9" s="49"/>
      <c r="AC9" s="59">
        <f>IF(VLOOKUP(AC$6+$BO$47,$D$48:$BO$77,62,FALSE)="","",VLOOKUP(AC$6+$BO$47,$D$48:$BO$77,62,FALSE))</f>
        <v>0.0358998094067153</v>
      </c>
      <c r="AD9" s="49"/>
      <c r="AE9" s="59">
        <f>IF(VLOOKUP(AE$6+$BO$47,$D$48:$BO$77,62,FALSE)="","",VLOOKUP(AE$6+$BO$47,$D$48:$BO$77,62,FALSE))</f>
        <v>0.0574865309545932</v>
      </c>
      <c r="AF9" s="49"/>
      <c r="AG9" s="59">
        <f>IF(VLOOKUP(AG$6+$BO$47,$D$48:$BO$77,62,FALSE)="","",VLOOKUP(AG$6+$BO$47,$D$48:$BO$77,62,FALSE))</f>
        <v>0.0607708482418185</v>
      </c>
      <c r="AH9" s="49"/>
      <c r="AI9" s="59">
        <f>IF(VLOOKUP(AI$6+$BO$47,$D$48:$BO$77,62,FALSE)="","",VLOOKUP(AI$6+$BO$47,$D$48:$BO$77,62,FALSE))</f>
        <v>0.0568576715328059</v>
      </c>
      <c r="AJ9" s="49"/>
      <c r="AK9" s="59">
        <f>IF(VLOOKUP(AK$6+$BO$47,$D$48:$BO$77,62,FALSE)="","",VLOOKUP(AK$6+$BO$47,$D$48:$BO$77,62,FALSE))</f>
        <v>0.0426571936737441</v>
      </c>
      <c r="AL9" s="49"/>
      <c r="AM9" s="59">
        <f>IF(VLOOKUP(AM$6+$BO$47,$D$48:$BO$77,62,FALSE)="","",VLOOKUP(AM$6+$BO$47,$D$48:$BO$77,62,FALSE))</f>
      </c>
      <c r="AN9" s="49"/>
      <c r="AO9" s="59">
        <f>IF(VLOOKUP(AO$6+$BO$47,$D$48:$BO$77,62,FALSE)="","",VLOOKUP(AO$6+$BO$47,$D$48:$BO$77,62,FALSE))</f>
      </c>
      <c r="AP9" s="49"/>
      <c r="AQ9" s="59">
        <f>IF(VLOOKUP(AQ$6+$BO$47,$D$48:$BO$77,62,FALSE)="","",VLOOKUP(AQ$6+$BO$47,$D$48:$BO$77,62,FALSE))</f>
      </c>
      <c r="AR9" s="49"/>
      <c r="AS9" s="59">
        <f>IF(VLOOKUP(AS$6+$BO$47,$D$48:$BO$77,62,FALSE)="","",VLOOKUP(AS$6+$BO$47,$D$48:$BO$77,62,FALSE))</f>
      </c>
      <c r="AT9" s="49"/>
      <c r="AU9" s="59">
        <f>IF(VLOOKUP(AU$6+$BO$47,$D$48:$BO$77,62,FALSE)="","",VLOOKUP(AU$6+$BO$47,$D$48:$BO$77,62,FALSE))</f>
      </c>
      <c r="AV9" s="49"/>
      <c r="AW9" s="59">
        <f>IF(VLOOKUP(AW$6+$BO$47,$D$48:$BO$77,62,FALSE)="","",VLOOKUP(AW$6+$BO$47,$D$48:$BO$77,62,FALSE))</f>
      </c>
      <c r="AX9" s="49"/>
      <c r="AY9" s="59">
        <f>IF(VLOOKUP(AY$6+$BO$47,$D$48:$BO$77,62,FALSE)="","",VLOOKUP(AY$6+$BO$47,$D$48:$BO$77,62,FALSE))</f>
      </c>
      <c r="AZ9" s="49"/>
      <c r="BA9" s="59">
        <f>IF(VLOOKUP(BA$6+$BO$47,$D$48:$BO$77,62,FALSE)="","",VLOOKUP(BA$6+$BO$47,$D$48:$BO$77,62,FALSE))</f>
      </c>
      <c r="BB9" s="49"/>
      <c r="BC9" s="59">
        <f>IF(VLOOKUP(BC$6+$BO$47,$D$48:$BO$77,62,FALSE)="","",VLOOKUP(BC$6+$BO$47,$D$48:$BO$77,62,FALSE))</f>
      </c>
      <c r="BD9" s="49"/>
      <c r="BE9" s="59">
        <f>IF(VLOOKUP(BE$6+$BO$47,$D$48:$BO$77,62,FALSE)="","",VLOOKUP(BE$6+$BO$47,$D$48:$BO$77,62,FALSE))</f>
      </c>
      <c r="BF9" s="49"/>
      <c r="BG9" s="59">
        <f>IF(VLOOKUP(BG$6+$BO$47,$D$48:$BO$77,62,FALSE)="","",VLOOKUP(BG$6+$BO$47,$D$48:$BO$77,62,FALSE))</f>
      </c>
      <c r="BH9" s="49"/>
      <c r="BI9" s="59">
        <f>IF(VLOOKUP(BI$6+$BO$47,$D$48:$BO$77,62,FALSE)="","",VLOOKUP(BI$6+$BO$47,$D$48:$BO$77,62,FALSE))</f>
      </c>
      <c r="BJ9" s="49"/>
      <c r="BK9" s="59">
        <f>IF(VLOOKUP(BK$6+$BO$47,$D$48:$BO$77,62,FALSE)="","",VLOOKUP(BK$6+$BO$47,$D$48:$BO$77,62,FALSE))</f>
      </c>
      <c r="BL9" s="49"/>
    </row>
    <row r="10" spans="3:64" ht="13.5" thickBot="1">
      <c r="C10" s="21" t="s">
        <v>3</v>
      </c>
      <c r="D10" s="20" t="s">
        <v>11</v>
      </c>
      <c r="E10" s="18" t="s">
        <v>12</v>
      </c>
      <c r="F10" s="19" t="s">
        <v>8</v>
      </c>
      <c r="G10" s="18" t="s">
        <v>12</v>
      </c>
      <c r="H10" s="19" t="s">
        <v>8</v>
      </c>
      <c r="I10" s="18" t="s">
        <v>12</v>
      </c>
      <c r="J10" s="19" t="s">
        <v>8</v>
      </c>
      <c r="K10" s="18" t="s">
        <v>12</v>
      </c>
      <c r="L10" s="19" t="s">
        <v>8</v>
      </c>
      <c r="M10" s="18" t="s">
        <v>12</v>
      </c>
      <c r="N10" s="19" t="s">
        <v>8</v>
      </c>
      <c r="O10" s="18" t="s">
        <v>12</v>
      </c>
      <c r="P10" s="19" t="s">
        <v>8</v>
      </c>
      <c r="Q10" s="18" t="s">
        <v>12</v>
      </c>
      <c r="R10" s="19" t="s">
        <v>8</v>
      </c>
      <c r="S10" s="18" t="s">
        <v>12</v>
      </c>
      <c r="T10" s="19" t="s">
        <v>8</v>
      </c>
      <c r="U10" s="18" t="s">
        <v>12</v>
      </c>
      <c r="V10" s="19" t="s">
        <v>8</v>
      </c>
      <c r="W10" s="18" t="s">
        <v>12</v>
      </c>
      <c r="X10" s="19" t="s">
        <v>8</v>
      </c>
      <c r="Y10" s="18" t="s">
        <v>12</v>
      </c>
      <c r="Z10" s="19" t="s">
        <v>8</v>
      </c>
      <c r="AA10" s="18" t="s">
        <v>12</v>
      </c>
      <c r="AB10" s="19" t="s">
        <v>8</v>
      </c>
      <c r="AC10" s="18" t="s">
        <v>12</v>
      </c>
      <c r="AD10" s="19" t="s">
        <v>8</v>
      </c>
      <c r="AE10" s="18" t="s">
        <v>12</v>
      </c>
      <c r="AF10" s="19" t="s">
        <v>8</v>
      </c>
      <c r="AG10" s="18" t="s">
        <v>12</v>
      </c>
      <c r="AH10" s="19" t="s">
        <v>8</v>
      </c>
      <c r="AI10" s="18" t="s">
        <v>12</v>
      </c>
      <c r="AJ10" s="19" t="s">
        <v>8</v>
      </c>
      <c r="AK10" s="18" t="s">
        <v>12</v>
      </c>
      <c r="AL10" s="19" t="s">
        <v>8</v>
      </c>
      <c r="AM10" s="18" t="s">
        <v>12</v>
      </c>
      <c r="AN10" s="19" t="s">
        <v>8</v>
      </c>
      <c r="AO10" s="18" t="s">
        <v>12</v>
      </c>
      <c r="AP10" s="19" t="s">
        <v>8</v>
      </c>
      <c r="AQ10" s="18" t="s">
        <v>12</v>
      </c>
      <c r="AR10" s="19" t="s">
        <v>8</v>
      </c>
      <c r="AS10" s="18" t="s">
        <v>12</v>
      </c>
      <c r="AT10" s="19" t="s">
        <v>8</v>
      </c>
      <c r="AU10" s="18" t="s">
        <v>12</v>
      </c>
      <c r="AV10" s="19" t="s">
        <v>8</v>
      </c>
      <c r="AW10" s="18" t="s">
        <v>12</v>
      </c>
      <c r="AX10" s="19" t="s">
        <v>8</v>
      </c>
      <c r="AY10" s="18" t="s">
        <v>12</v>
      </c>
      <c r="AZ10" s="19" t="s">
        <v>8</v>
      </c>
      <c r="BA10" s="18" t="s">
        <v>12</v>
      </c>
      <c r="BB10" s="19" t="s">
        <v>8</v>
      </c>
      <c r="BC10" s="18" t="s">
        <v>12</v>
      </c>
      <c r="BD10" s="19" t="s">
        <v>8</v>
      </c>
      <c r="BE10" s="18" t="s">
        <v>12</v>
      </c>
      <c r="BF10" s="19" t="s">
        <v>8</v>
      </c>
      <c r="BG10" s="18" t="s">
        <v>12</v>
      </c>
      <c r="BH10" s="19" t="s">
        <v>8</v>
      </c>
      <c r="BI10" s="18" t="s">
        <v>12</v>
      </c>
      <c r="BJ10" s="19" t="s">
        <v>8</v>
      </c>
      <c r="BK10" s="18" t="s">
        <v>12</v>
      </c>
      <c r="BL10" s="19" t="s">
        <v>8</v>
      </c>
    </row>
    <row r="11" spans="2:65" ht="12.75">
      <c r="B11" s="1">
        <v>1</v>
      </c>
      <c r="C11" s="22" t="s">
        <v>29</v>
      </c>
      <c r="D11" s="23">
        <f>1</f>
        <v>1</v>
      </c>
      <c r="E11" s="3">
        <f>IF(HLOOKUP(E$6+$BO$47,$E$47:$AH$77,$B11+1,FALSE)="","",HLOOKUP(E$6+$BO$47,$E$47:$AH$77,$B11+1,FALSE)*$D11)</f>
        <v>8.78827216106443E-05</v>
      </c>
      <c r="F11" s="7">
        <f aca="true" t="shared" si="0" ref="F11:F40">IF(HLOOKUP(E$6+$BO$47,$AI$47:$BL$77,$B11+1,FALSE)="","",HLOOKUP(E$6+$BO$47,$AI$47:$BL$77,$B11+1,FALSE))</f>
        <v>0</v>
      </c>
      <c r="G11" s="3">
        <f>IF(HLOOKUP(G$6+$BO$47,$E$47:$AH$77,$B11+1,FALSE)="","",HLOOKUP(G$6+$BO$47,$E$47:$AH$77,$B11+1,FALSE)*$D11)</f>
        <v>0.000250277872346717</v>
      </c>
      <c r="H11" s="7">
        <f aca="true" t="shared" si="1" ref="H11:H40">IF(HLOOKUP(G$6+$BO$47,$AI$47:$BL$77,$B11+1,FALSE)="","",HLOOKUP(G$6+$BO$47,$AI$47:$BL$77,$B11+1,FALSE))</f>
        <v>0</v>
      </c>
      <c r="I11" s="3">
        <f>IF(HLOOKUP(I$6+$BO$47,$E$47:$AH$77,$B11+1,FALSE)="","",HLOOKUP(I$6+$BO$47,$E$47:$AH$77,$B11+1,FALSE)*$D11)</f>
        <v>0.194748427592787</v>
      </c>
      <c r="J11" s="7">
        <f aca="true" t="shared" si="2" ref="J11:J40">IF(HLOOKUP(I$6+$BO$47,$AI$47:$BL$77,$B11+1,FALSE)="","",HLOOKUP(I$6+$BO$47,$AI$47:$BL$77,$B11+1,FALSE))</f>
        <v>115.840802409211</v>
      </c>
      <c r="K11" s="3">
        <f>IF(HLOOKUP(K$6+$BO$47,$E$47:$AH$77,$B11+1,FALSE)="","",HLOOKUP(K$6+$BO$47,$E$47:$AH$77,$B11+1,FALSE)*$D11)</f>
        <v>0.0106856908080577</v>
      </c>
      <c r="L11" s="7">
        <f aca="true" t="shared" si="3" ref="L11:L40">IF(HLOOKUP(K$6+$BO$47,$AI$47:$BL$77,$B11+1,FALSE)="","",HLOOKUP(K$6+$BO$47,$AI$47:$BL$77,$B11+1,FALSE))</f>
        <v>66.0012068097137</v>
      </c>
      <c r="M11" s="3">
        <f>IF(HLOOKUP(M$6+$BO$47,$E$47:$AH$77,$B11+1,FALSE)="","",HLOOKUP(M$6+$BO$47,$E$47:$AH$77,$B11+1,FALSE)*$D11)</f>
        <v>0.00283184008047771</v>
      </c>
      <c r="N11" s="7">
        <f aca="true" t="shared" si="4" ref="N11:N40">IF(HLOOKUP(M$6+$BO$47,$AI$47:$BL$77,$B11+1,FALSE)="","",HLOOKUP(M$6+$BO$47,$AI$47:$BL$77,$B11+1,FALSE))</f>
        <v>-36.254150660736</v>
      </c>
      <c r="O11" s="3">
        <f>IF(HLOOKUP(O$6+$BO$47,$E$47:$AH$77,$B11+1,FALSE)="","",HLOOKUP(O$6+$BO$47,$E$47:$AH$77,$B11+1,FALSE)*$D11)</f>
        <v>0.00424404726053299</v>
      </c>
      <c r="P11" s="7">
        <f aca="true" t="shared" si="5" ref="P11:P40">IF(HLOOKUP(O$6+$BO$47,$AI$47:$BL$77,$B11+1,FALSE)="","",HLOOKUP(O$6+$BO$47,$AI$47:$BL$77,$B11+1,FALSE))</f>
        <v>-118.757017322131</v>
      </c>
      <c r="Q11" s="3">
        <f>IF(HLOOKUP(Q$6+$BO$47,$E$47:$AH$77,$B11+1,FALSE)="","",HLOOKUP(Q$6+$BO$47,$E$47:$AH$77,$B11+1,FALSE)*$D11)</f>
        <v>0.00163832068274483</v>
      </c>
      <c r="R11" s="7">
        <f aca="true" t="shared" si="6" ref="R11:R40">IF(HLOOKUP(Q$6+$BO$47,$AI$47:$BL$77,$B11+1,FALSE)="","",HLOOKUP(Q$6+$BO$47,$AI$47:$BL$77,$B11+1,FALSE))</f>
        <v>52.1279468809667</v>
      </c>
      <c r="S11" s="3">
        <f>IF(HLOOKUP(S$6+$BO$47,$E$47:$AH$77,$B11+1,FALSE)="","",HLOOKUP(S$6+$BO$47,$E$47:$AH$77,$B11+1,FALSE)*$D11)</f>
        <v>0.000559008893910206</v>
      </c>
      <c r="T11" s="7">
        <f aca="true" t="shared" si="7" ref="T11:T40">IF(HLOOKUP(S$6+$BO$47,$AI$47:$BL$77,$B11+1,FALSE)="","",HLOOKUP(S$6+$BO$47,$AI$47:$BL$77,$B11+1,FALSE))</f>
        <v>-119.02733114238</v>
      </c>
      <c r="U11" s="3">
        <f>IF(HLOOKUP(U$6+$BO$47,$E$47:$AH$77,$B11+1,FALSE)="","",HLOOKUP(U$6+$BO$47,$E$47:$AH$77,$B11+1,FALSE)*$D11)</f>
        <v>0.000270148172935107</v>
      </c>
      <c r="V11" s="7">
        <f aca="true" t="shared" si="8" ref="V11:V40">IF(HLOOKUP(U$6+$BO$47,$AI$47:$BL$77,$B11+1,FALSE)="","",HLOOKUP(U$6+$BO$47,$AI$47:$BL$77,$B11+1,FALSE))</f>
        <v>31.8580858998633</v>
      </c>
      <c r="W11" s="3">
        <f>IF(HLOOKUP(W$6+$BO$47,$E$47:$AH$77,$B11+1,FALSE)="","",HLOOKUP(W$6+$BO$47,$E$47:$AH$77,$B11+1,FALSE)*$D11)</f>
        <v>0.000141513937061191</v>
      </c>
      <c r="X11" s="7">
        <f aca="true" t="shared" si="9" ref="X11:X40">IF(HLOOKUP(W$6+$BO$47,$AI$47:$BL$77,$B11+1,FALSE)="","",HLOOKUP(W$6+$BO$47,$AI$47:$BL$77,$B11+1,FALSE))</f>
        <v>-84.5184023633685</v>
      </c>
      <c r="Y11" s="3">
        <f>IF(HLOOKUP(Y$6+$BO$47,$E$47:$AH$77,$B11+1,FALSE)="","",HLOOKUP(Y$6+$BO$47,$E$47:$AH$77,$B11+1,FALSE)*$D11)</f>
        <v>0.000316919693471052</v>
      </c>
      <c r="Z11" s="7">
        <f aca="true" t="shared" si="10" ref="Z11:Z40">IF(HLOOKUP(Y$6+$BO$47,$AI$47:$BL$77,$B11+1,FALSE)="","",HLOOKUP(Y$6+$BO$47,$AI$47:$BL$77,$B11+1,FALSE))</f>
        <v>-76.8844376536543</v>
      </c>
      <c r="AA11" s="3">
        <f>IF(HLOOKUP(AA$6+$BO$47,$E$47:$AH$77,$B11+1,FALSE)="","",HLOOKUP(AA$6+$BO$47,$E$47:$AH$77,$B11+1,FALSE)*$D11)</f>
        <v>5.21670179056468E-05</v>
      </c>
      <c r="AB11" s="7">
        <f aca="true" t="shared" si="11" ref="AB11:AB40">IF(HLOOKUP(AA$6+$BO$47,$AI$47:$BL$77,$B11+1,FALSE)="","",HLOOKUP(AA$6+$BO$47,$AI$47:$BL$77,$B11+1,FALSE))</f>
        <v>155.473673315404</v>
      </c>
      <c r="AC11" s="3">
        <f>IF(HLOOKUP(AC$6+$BO$47,$E$47:$AH$77,$B11+1,FALSE)="","",HLOOKUP(AC$6+$BO$47,$E$47:$AH$77,$B11+1,FALSE)*$D11)</f>
        <v>1.10726779980501E-05</v>
      </c>
      <c r="AD11" s="7">
        <f aca="true" t="shared" si="12" ref="AD11:AD40">IF(HLOOKUP(AC$6+$BO$47,$AI$47:$BL$77,$B11+1,FALSE)="","",HLOOKUP(AC$6+$BO$47,$AI$47:$BL$77,$B11+1,FALSE))</f>
        <v>108.227262414627</v>
      </c>
      <c r="AE11" s="3">
        <f>IF(HLOOKUP(AE$6+$BO$47,$E$47:$AH$77,$B11+1,FALSE)="","",HLOOKUP(AE$6+$BO$47,$E$47:$AH$77,$B11+1,FALSE)*$D11)</f>
        <v>4.97893447738321E-07</v>
      </c>
      <c r="AF11" s="7">
        <f aca="true" t="shared" si="13" ref="AF11:AF40">IF(HLOOKUP(AE$6+$BO$47,$AI$47:$BL$77,$B11+1,FALSE)="","",HLOOKUP(AE$6+$BO$47,$AI$47:$BL$77,$B11+1,FALSE))</f>
        <v>-58.7099248361793</v>
      </c>
      <c r="AG11" s="3">
        <f>IF(HLOOKUP(AG$6+$BO$47,$E$47:$AH$77,$B11+1,FALSE)="","",HLOOKUP(AG$6+$BO$47,$E$47:$AH$77,$B11+1,FALSE)*$D11)</f>
        <v>2.57865618757152E-06</v>
      </c>
      <c r="AH11" s="7">
        <f aca="true" t="shared" si="14" ref="AH11:AH40">IF(HLOOKUP(AG$6+$BO$47,$AI$47:$BL$77,$B11+1,FALSE)="","",HLOOKUP(AG$6+$BO$47,$AI$47:$BL$77,$B11+1,FALSE))</f>
        <v>71.3523923764812</v>
      </c>
      <c r="AI11" s="3">
        <f>IF(HLOOKUP(AI$6+$BO$47,$E$47:$AH$77,$B11+1,FALSE)="","",HLOOKUP(AI$6+$BO$47,$E$47:$AH$77,$B11+1,FALSE)*$D11)</f>
        <v>6.17640088934827E-07</v>
      </c>
      <c r="AJ11" s="7">
        <f aca="true" t="shared" si="15" ref="AJ11:AJ40">IF(HLOOKUP(AI$6+$BO$47,$AI$47:$BL$77,$B11+1,FALSE)="","",HLOOKUP(AI$6+$BO$47,$AI$47:$BL$77,$B11+1,FALSE))</f>
        <v>-178.631004926932</v>
      </c>
      <c r="AK11" s="3">
        <f>IF(HLOOKUP(AK$6+$BO$47,$E$47:$AH$77,$B11+1,FALSE)="","",HLOOKUP(AK$6+$BO$47,$E$47:$AH$77,$B11+1,FALSE)*$D11)</f>
        <v>8.03607989177344E-08</v>
      </c>
      <c r="AL11" s="7">
        <f aca="true" t="shared" si="16" ref="AL11:AL40">IF(HLOOKUP(AK$6+$BO$47,$AI$47:$BL$77,$B11+1,FALSE)="","",HLOOKUP(AK$6+$BO$47,$AI$47:$BL$77,$B11+1,FALSE))</f>
        <v>-42.1831822737144</v>
      </c>
      <c r="AM11" s="3">
        <f>IF(HLOOKUP(AM$6+$BO$47,$E$47:$AH$77,$B11+1,FALSE)="","",HLOOKUP(AM$6+$BO$47,$E$47:$AH$77,$B11+1,FALSE)*$D11)</f>
      </c>
      <c r="AN11" s="7">
        <f aca="true" t="shared" si="17" ref="AN11:AN40">IF(HLOOKUP(AM$6+$BO$47,$AI$47:$BL$77,$B11+1,FALSE)="","",HLOOKUP(AM$6+$BO$47,$AI$47:$BL$77,$B11+1,FALSE))</f>
      </c>
      <c r="AO11" s="3">
        <f>IF(HLOOKUP(AO$6+$BO$47,$E$47:$AH$77,$B11+1,FALSE)="","",HLOOKUP(AO$6+$BO$47,$E$47:$AH$77,$B11+1,FALSE)*$D11)</f>
      </c>
      <c r="AP11" s="7">
        <f aca="true" t="shared" si="18" ref="AP11:AP40">IF(HLOOKUP(AO$6+$BO$47,$AI$47:$BL$77,$B11+1,FALSE)="","",HLOOKUP(AO$6+$BO$47,$AI$47:$BL$77,$B11+1,FALSE))</f>
      </c>
      <c r="AQ11" s="3">
        <f>IF(HLOOKUP(AQ$6+$BO$47,$E$47:$AH$77,$B11+1,FALSE)="","",HLOOKUP(AQ$6+$BO$47,$E$47:$AH$77,$B11+1,FALSE)*$D11)</f>
      </c>
      <c r="AR11" s="7">
        <f aca="true" t="shared" si="19" ref="AR11:AR40">IF(HLOOKUP(AQ$6+$BO$47,$AI$47:$BL$77,$B11+1,FALSE)="","",HLOOKUP(AQ$6+$BO$47,$AI$47:$BL$77,$B11+1,FALSE))</f>
      </c>
      <c r="AS11" s="3">
        <f>IF(HLOOKUP(AS$6+$BO$47,$E$47:$AH$77,$B11+1,FALSE)="","",HLOOKUP(AS$6+$BO$47,$E$47:$AH$77,$B11+1,FALSE)*$D11)</f>
      </c>
      <c r="AT11" s="7">
        <f aca="true" t="shared" si="20" ref="AT11:AT40">IF(HLOOKUP(AS$6+$BO$47,$AI$47:$BL$77,$B11+1,FALSE)="","",HLOOKUP(AS$6+$BO$47,$AI$47:$BL$77,$B11+1,FALSE))</f>
      </c>
      <c r="AU11" s="3">
        <f>IF(HLOOKUP(AU$6+$BO$47,$E$47:$AH$77,$B11+1,FALSE)="","",HLOOKUP(AU$6+$BO$47,$E$47:$AH$77,$B11+1,FALSE)*$D11)</f>
      </c>
      <c r="AV11" s="7">
        <f aca="true" t="shared" si="21" ref="AV11:AV40">IF(HLOOKUP(AU$6+$BO$47,$AI$47:$BL$77,$B11+1,FALSE)="","",HLOOKUP(AU$6+$BO$47,$AI$47:$BL$77,$B11+1,FALSE))</f>
      </c>
      <c r="AW11" s="3">
        <f>IF(HLOOKUP(AW$6+$BO$47,$E$47:$AH$77,$B11+1,FALSE)="","",HLOOKUP(AW$6+$BO$47,$E$47:$AH$77,$B11+1,FALSE)*$D11)</f>
      </c>
      <c r="AX11" s="7">
        <f aca="true" t="shared" si="22" ref="AX11:AX40">IF(HLOOKUP(AW$6+$BO$47,$AI$47:$BL$77,$B11+1,FALSE)="","",HLOOKUP(AW$6+$BO$47,$AI$47:$BL$77,$B11+1,FALSE))</f>
      </c>
      <c r="AY11" s="3">
        <f>IF(HLOOKUP(AY$6+$BO$47,$E$47:$AH$77,$B11+1,FALSE)="","",HLOOKUP(AY$6+$BO$47,$E$47:$AH$77,$B11+1,FALSE)*$D11)</f>
      </c>
      <c r="AZ11" s="7">
        <f aca="true" t="shared" si="23" ref="AZ11:AZ40">IF(HLOOKUP(AY$6+$BO$47,$AI$47:$BL$77,$B11+1,FALSE)="","",HLOOKUP(AY$6+$BO$47,$AI$47:$BL$77,$B11+1,FALSE))</f>
      </c>
      <c r="BA11" s="3">
        <f>IF(HLOOKUP(BA$6+$BO$47,$E$47:$AH$77,$B11+1,FALSE)="","",HLOOKUP(BA$6+$BO$47,$E$47:$AH$77,$B11+1,FALSE)*$D11)</f>
      </c>
      <c r="BB11" s="7">
        <f aca="true" t="shared" si="24" ref="BB11:BB40">IF(HLOOKUP(BA$6+$BO$47,$AI$47:$BL$77,$B11+1,FALSE)="","",HLOOKUP(BA$6+$BO$47,$AI$47:$BL$77,$B11+1,FALSE))</f>
      </c>
      <c r="BC11" s="3">
        <f>IF(HLOOKUP(BC$6+$BO$47,$E$47:$AH$77,$B11+1,FALSE)="","",HLOOKUP(BC$6+$BO$47,$E$47:$AH$77,$B11+1,FALSE)*$D11)</f>
      </c>
      <c r="BD11" s="7">
        <f aca="true" t="shared" si="25" ref="BD11:BD40">IF(HLOOKUP(BC$6+$BO$47,$AI$47:$BL$77,$B11+1,FALSE)="","",HLOOKUP(BC$6+$BO$47,$AI$47:$BL$77,$B11+1,FALSE))</f>
      </c>
      <c r="BE11" s="3">
        <f>IF(HLOOKUP(BE$6+$BO$47,$E$47:$AH$77,$B11+1,FALSE)="","",HLOOKUP(BE$6+$BO$47,$E$47:$AH$77,$B11+1,FALSE)*$D11)</f>
      </c>
      <c r="BF11" s="7">
        <f aca="true" t="shared" si="26" ref="BF11:BF40">IF(HLOOKUP(BE$6+$BO$47,$AI$47:$BL$77,$B11+1,FALSE)="","",HLOOKUP(BE$6+$BO$47,$AI$47:$BL$77,$B11+1,FALSE))</f>
      </c>
      <c r="BG11" s="3">
        <f>IF(HLOOKUP(BG$6+$BO$47,$E$47:$AH$77,$B11+1,FALSE)="","",HLOOKUP(BG$6+$BO$47,$E$47:$AH$77,$B11+1,FALSE)*$D11)</f>
      </c>
      <c r="BH11" s="7">
        <f aca="true" t="shared" si="27" ref="BH11:BH40">IF(HLOOKUP(BG$6+$BO$47,$AI$47:$BL$77,$B11+1,FALSE)="","",HLOOKUP(BG$6+$BO$47,$AI$47:$BL$77,$B11+1,FALSE))</f>
      </c>
      <c r="BI11" s="3">
        <f>IF(HLOOKUP(BI$6+$BO$47,$E$47:$AH$77,$B11+1,FALSE)="","",HLOOKUP(BI$6+$BO$47,$E$47:$AH$77,$B11+1,FALSE)*$D11)</f>
      </c>
      <c r="BJ11" s="7">
        <f aca="true" t="shared" si="28" ref="BJ11:BJ40">IF(HLOOKUP(BI$6+$BO$47,$AI$47:$BL$77,$B11+1,FALSE)="","",HLOOKUP(BI$6+$BO$47,$AI$47:$BL$77,$B11+1,FALSE))</f>
      </c>
      <c r="BK11" s="3">
        <f>IF(HLOOKUP(BK$6+$BO$47,$E$47:$AH$77,$B11+1,FALSE)="","",HLOOKUP(BK$6+$BO$47,$E$47:$AH$77,$B11+1,FALSE)*$D11)</f>
      </c>
      <c r="BL11" s="7">
        <f aca="true" t="shared" si="29" ref="BL11:BL40">IF(HLOOKUP(BK$6+$BO$47,$AI$47:$BL$77,$B11+1,FALSE)="","",HLOOKUP(BK$6+$BO$47,$AI$47:$BL$77,$B11+1,FALSE))</f>
      </c>
      <c r="BM11" s="2">
        <f>MAX(E11,G11,I11,K11,M11,O11,Q11,S11,U11,W11,Y11,AA11,AC11,AE11,AG11,AI11,AK11,AM11,AO11,AQ11,AS11,AU11,AW11,AY11,BA11,BC11,BE11,BG11,BI11,BK11)</f>
        <v>0.194748427592787</v>
      </c>
    </row>
    <row r="12" spans="2:65" ht="12.75">
      <c r="B12" s="1">
        <f>B11+1</f>
        <v>2</v>
      </c>
      <c r="C12" s="22" t="s">
        <v>30</v>
      </c>
      <c r="D12" s="24">
        <f>1</f>
        <v>1</v>
      </c>
      <c r="E12" s="4">
        <f aca="true" t="shared" si="30" ref="E12:U40">IF(HLOOKUP(E$6+$BO$47,$E$47:$AH$77,$B12+1,FALSE)="","",HLOOKUP(E$6+$BO$47,$E$47:$AH$77,$B12+1,FALSE)*$D12)</f>
        <v>0.000200392514087744</v>
      </c>
      <c r="F12" s="8">
        <f t="shared" si="0"/>
        <v>180</v>
      </c>
      <c r="G12" s="4">
        <f t="shared" si="30"/>
        <v>0.000180744304915664</v>
      </c>
      <c r="H12" s="8">
        <f t="shared" si="1"/>
        <v>0</v>
      </c>
      <c r="I12" s="4">
        <f t="shared" si="30"/>
        <v>0.00505708490635315</v>
      </c>
      <c r="J12" s="8">
        <f t="shared" si="2"/>
        <v>160.766845690272</v>
      </c>
      <c r="K12" s="4">
        <f t="shared" si="30"/>
        <v>0.359410233782179</v>
      </c>
      <c r="L12" s="8">
        <f t="shared" si="3"/>
        <v>-90.191803165109</v>
      </c>
      <c r="M12" s="4">
        <f t="shared" si="30"/>
        <v>0.000525153664408182</v>
      </c>
      <c r="N12" s="8">
        <f t="shared" si="4"/>
        <v>3.88147965763088</v>
      </c>
      <c r="O12" s="4">
        <f t="shared" si="30"/>
        <v>0.000191056302103705</v>
      </c>
      <c r="P12" s="8">
        <f t="shared" si="5"/>
        <v>-80.0733913846449</v>
      </c>
      <c r="Q12" s="4">
        <f t="shared" si="30"/>
        <v>0.000324087912933402</v>
      </c>
      <c r="R12" s="8">
        <f t="shared" si="6"/>
        <v>38.8749689522869</v>
      </c>
      <c r="S12" s="4">
        <f t="shared" si="30"/>
        <v>0.00132779714093704</v>
      </c>
      <c r="T12" s="8">
        <f t="shared" si="7"/>
        <v>-3.53982249956316</v>
      </c>
      <c r="U12" s="4">
        <f t="shared" si="30"/>
        <v>0.00109560335046177</v>
      </c>
      <c r="V12" s="8">
        <f t="shared" si="8"/>
        <v>-90.1899034657134</v>
      </c>
      <c r="W12" s="4">
        <f aca="true" t="shared" si="31" ref="W12:W40">IF(HLOOKUP(W$6+$BO$47,$E$47:$AH$77,$B12+1,FALSE)="","",HLOOKUP(W$6+$BO$47,$E$47:$AH$77,$B12+1,FALSE)*$D12)</f>
        <v>0.000731162566783203</v>
      </c>
      <c r="X12" s="8">
        <f t="shared" si="9"/>
        <v>85.6770565520696</v>
      </c>
      <c r="Y12" s="4">
        <f aca="true" t="shared" si="32" ref="Y12:Y40">IF(HLOOKUP(Y$6+$BO$47,$E$47:$AH$77,$B12+1,FALSE)="","",HLOOKUP(Y$6+$BO$47,$E$47:$AH$77,$B12+1,FALSE)*$D12)</f>
        <v>1.99556211516078E-05</v>
      </c>
      <c r="Z12" s="8">
        <f t="shared" si="10"/>
        <v>-84.4126794048163</v>
      </c>
      <c r="AA12" s="4">
        <f aca="true" t="shared" si="33" ref="AA12:AA40">IF(HLOOKUP(AA$6+$BO$47,$E$47:$AH$77,$B12+1,FALSE)="","",HLOOKUP(AA$6+$BO$47,$E$47:$AH$77,$B12+1,FALSE)*$D12)</f>
        <v>0.000211934703683334</v>
      </c>
      <c r="AB12" s="8">
        <f t="shared" si="11"/>
        <v>98.3038732688559</v>
      </c>
      <c r="AC12" s="4">
        <f aca="true" t="shared" si="34" ref="AC12:AC40">IF(HLOOKUP(AC$6+$BO$47,$E$47:$AH$77,$B12+1,FALSE)="","",HLOOKUP(AC$6+$BO$47,$E$47:$AH$77,$B12+1,FALSE)*$D12)</f>
        <v>0.000112425632964372</v>
      </c>
      <c r="AD12" s="8">
        <f t="shared" si="12"/>
        <v>-87.7528718114203</v>
      </c>
      <c r="AE12" s="4">
        <f aca="true" t="shared" si="35" ref="AE12:AE40">IF(HLOOKUP(AE$6+$BO$47,$E$47:$AH$77,$B12+1,FALSE)="","",HLOOKUP(AE$6+$BO$47,$E$47:$AH$77,$B12+1,FALSE)*$D12)</f>
        <v>3.83126226933181E-06</v>
      </c>
      <c r="AF12" s="8">
        <f t="shared" si="13"/>
        <v>-76.8375401865889</v>
      </c>
      <c r="AG12" s="4">
        <f aca="true" t="shared" si="36" ref="AG12:AG40">IF(HLOOKUP(AG$6+$BO$47,$E$47:$AH$77,$B12+1,FALSE)="","",HLOOKUP(AG$6+$BO$47,$E$47:$AH$77,$B12+1,FALSE)*$D12)</f>
        <v>6.52126871809087E-07</v>
      </c>
      <c r="AH12" s="8">
        <f t="shared" si="14"/>
        <v>66.6160743391381</v>
      </c>
      <c r="AI12" s="4">
        <f aca="true" t="shared" si="37" ref="AI12:AI40">IF(HLOOKUP(AI$6+$BO$47,$E$47:$AH$77,$B12+1,FALSE)="","",HLOOKUP(AI$6+$BO$47,$E$47:$AH$77,$B12+1,FALSE)*$D12)</f>
        <v>1.23086622083899E-06</v>
      </c>
      <c r="AJ12" s="8">
        <f t="shared" si="15"/>
        <v>133.728566392354</v>
      </c>
      <c r="AK12" s="4">
        <f aca="true" t="shared" si="38" ref="AK12:AK40">IF(HLOOKUP(AK$6+$BO$47,$E$47:$AH$77,$B12+1,FALSE)="","",HLOOKUP(AK$6+$BO$47,$E$47:$AH$77,$B12+1,FALSE)*$D12)</f>
        <v>3.99485708700095E-06</v>
      </c>
      <c r="AL12" s="8">
        <f t="shared" si="16"/>
        <v>85.7693565885185</v>
      </c>
      <c r="AM12" s="4">
        <f aca="true" t="shared" si="39" ref="AM12:AM40">IF(HLOOKUP(AM$6+$BO$47,$E$47:$AH$77,$B12+1,FALSE)="","",HLOOKUP(AM$6+$BO$47,$E$47:$AH$77,$B12+1,FALSE)*$D12)</f>
      </c>
      <c r="AN12" s="8">
        <f t="shared" si="17"/>
      </c>
      <c r="AO12" s="4">
        <f aca="true" t="shared" si="40" ref="AO12:AO40">IF(HLOOKUP(AO$6+$BO$47,$E$47:$AH$77,$B12+1,FALSE)="","",HLOOKUP(AO$6+$BO$47,$E$47:$AH$77,$B12+1,FALSE)*$D12)</f>
      </c>
      <c r="AP12" s="8">
        <f t="shared" si="18"/>
      </c>
      <c r="AQ12" s="4">
        <f aca="true" t="shared" si="41" ref="AQ12:AQ40">IF(HLOOKUP(AQ$6+$BO$47,$E$47:$AH$77,$B12+1,FALSE)="","",HLOOKUP(AQ$6+$BO$47,$E$47:$AH$77,$B12+1,FALSE)*$D12)</f>
      </c>
      <c r="AR12" s="8">
        <f t="shared" si="19"/>
      </c>
      <c r="AS12" s="4">
        <f aca="true" t="shared" si="42" ref="AS12:AS40">IF(HLOOKUP(AS$6+$BO$47,$E$47:$AH$77,$B12+1,FALSE)="","",HLOOKUP(AS$6+$BO$47,$E$47:$AH$77,$B12+1,FALSE)*$D12)</f>
      </c>
      <c r="AT12" s="8">
        <f t="shared" si="20"/>
      </c>
      <c r="AU12" s="4">
        <f aca="true" t="shared" si="43" ref="AU12:AU40">IF(HLOOKUP(AU$6+$BO$47,$E$47:$AH$77,$B12+1,FALSE)="","",HLOOKUP(AU$6+$BO$47,$E$47:$AH$77,$B12+1,FALSE)*$D12)</f>
      </c>
      <c r="AV12" s="8">
        <f t="shared" si="21"/>
      </c>
      <c r="AW12" s="4">
        <f aca="true" t="shared" si="44" ref="AW12:AW40">IF(HLOOKUP(AW$6+$BO$47,$E$47:$AH$77,$B12+1,FALSE)="","",HLOOKUP(AW$6+$BO$47,$E$47:$AH$77,$B12+1,FALSE)*$D12)</f>
      </c>
      <c r="AX12" s="8">
        <f t="shared" si="22"/>
      </c>
      <c r="AY12" s="4">
        <f aca="true" t="shared" si="45" ref="AY12:AY40">IF(HLOOKUP(AY$6+$BO$47,$E$47:$AH$77,$B12+1,FALSE)="","",HLOOKUP(AY$6+$BO$47,$E$47:$AH$77,$B12+1,FALSE)*$D12)</f>
      </c>
      <c r="AZ12" s="8">
        <f t="shared" si="23"/>
      </c>
      <c r="BA12" s="4">
        <f aca="true" t="shared" si="46" ref="BA12:BA40">IF(HLOOKUP(BA$6+$BO$47,$E$47:$AH$77,$B12+1,FALSE)="","",HLOOKUP(BA$6+$BO$47,$E$47:$AH$77,$B12+1,FALSE)*$D12)</f>
      </c>
      <c r="BB12" s="8">
        <f t="shared" si="24"/>
      </c>
      <c r="BC12" s="4">
        <f aca="true" t="shared" si="47" ref="BC12:BC40">IF(HLOOKUP(BC$6+$BO$47,$E$47:$AH$77,$B12+1,FALSE)="","",HLOOKUP(BC$6+$BO$47,$E$47:$AH$77,$B12+1,FALSE)*$D12)</f>
      </c>
      <c r="BD12" s="8">
        <f t="shared" si="25"/>
      </c>
      <c r="BE12" s="4">
        <f aca="true" t="shared" si="48" ref="BE12:BE40">IF(HLOOKUP(BE$6+$BO$47,$E$47:$AH$77,$B12+1,FALSE)="","",HLOOKUP(BE$6+$BO$47,$E$47:$AH$77,$B12+1,FALSE)*$D12)</f>
      </c>
      <c r="BF12" s="8">
        <f t="shared" si="26"/>
      </c>
      <c r="BG12" s="4">
        <f aca="true" t="shared" si="49" ref="BG12:BG40">IF(HLOOKUP(BG$6+$BO$47,$E$47:$AH$77,$B12+1,FALSE)="","",HLOOKUP(BG$6+$BO$47,$E$47:$AH$77,$B12+1,FALSE)*$D12)</f>
      </c>
      <c r="BH12" s="8">
        <f t="shared" si="27"/>
      </c>
      <c r="BI12" s="4">
        <f aca="true" t="shared" si="50" ref="BI12:BI40">IF(HLOOKUP(BI$6+$BO$47,$E$47:$AH$77,$B12+1,FALSE)="","",HLOOKUP(BI$6+$BO$47,$E$47:$AH$77,$B12+1,FALSE)*$D12)</f>
      </c>
      <c r="BJ12" s="8">
        <f t="shared" si="28"/>
      </c>
      <c r="BK12" s="4">
        <f aca="true" t="shared" si="51" ref="BK12:BK40">IF(HLOOKUP(BK$6+$BO$47,$E$47:$AH$77,$B12+1,FALSE)="","",HLOOKUP(BK$6+$BO$47,$E$47:$AH$77,$B12+1,FALSE)*$D12)</f>
      </c>
      <c r="BL12" s="8">
        <f t="shared" si="29"/>
      </c>
      <c r="BM12" s="2">
        <f aca="true" t="shared" si="52" ref="BM12:BM40">MAX(E12,G12,I12,K12,M12,O12,Q12,S12,U12,W12,Y12,AA12,AC12,AE12,AG12,AI12,AK12,AM12,AO12,AQ12,AS12,AU12,AW12,AY12,BA12,BC12,BE12,BG12,BI12,BK12)</f>
        <v>0.359410233782179</v>
      </c>
    </row>
    <row r="13" spans="2:65" ht="12.75">
      <c r="B13" s="1">
        <f aca="true" t="shared" si="53" ref="B13:B40">B12+1</f>
        <v>3</v>
      </c>
      <c r="C13" s="22" t="s">
        <v>31</v>
      </c>
      <c r="D13" s="24">
        <f>1</f>
        <v>1</v>
      </c>
      <c r="E13" s="4">
        <f t="shared" si="30"/>
        <v>1.39378140528775E-06</v>
      </c>
      <c r="F13" s="8">
        <f t="shared" si="0"/>
        <v>180</v>
      </c>
      <c r="G13" s="4">
        <f t="shared" si="30"/>
        <v>1.05599330054181E-06</v>
      </c>
      <c r="H13" s="8">
        <f t="shared" si="1"/>
        <v>0</v>
      </c>
      <c r="I13" s="4">
        <f t="shared" si="30"/>
        <v>8.92352078742912E-05</v>
      </c>
      <c r="J13" s="8">
        <f t="shared" si="2"/>
        <v>90.360993215653</v>
      </c>
      <c r="K13" s="4">
        <f t="shared" si="30"/>
        <v>4.33854142682724E-06</v>
      </c>
      <c r="L13" s="8">
        <f t="shared" si="3"/>
        <v>139.213132474862</v>
      </c>
      <c r="M13" s="4">
        <f t="shared" si="30"/>
        <v>5.38963865272812E-05</v>
      </c>
      <c r="N13" s="8">
        <f t="shared" si="4"/>
        <v>168.420734801314</v>
      </c>
      <c r="O13" s="4">
        <f t="shared" si="30"/>
        <v>9.15581463952382E-06</v>
      </c>
      <c r="P13" s="8">
        <f t="shared" si="5"/>
        <v>157.556586608266</v>
      </c>
      <c r="Q13" s="4">
        <f t="shared" si="30"/>
        <v>4.60201784233875E-05</v>
      </c>
      <c r="R13" s="8">
        <f t="shared" si="6"/>
        <v>-95.7709053512053</v>
      </c>
      <c r="S13" s="4">
        <f t="shared" si="30"/>
        <v>2.56601633815013E-05</v>
      </c>
      <c r="T13" s="8">
        <f t="shared" si="7"/>
        <v>54.3818209829935</v>
      </c>
      <c r="U13" s="4">
        <f t="shared" si="30"/>
        <v>1.82647387775192E-05</v>
      </c>
      <c r="V13" s="8">
        <f t="shared" si="8"/>
        <v>-133.782177629382</v>
      </c>
      <c r="W13" s="4">
        <f t="shared" si="31"/>
        <v>1.93724215793488E-06</v>
      </c>
      <c r="X13" s="8">
        <f t="shared" si="9"/>
        <v>83.3905005948224</v>
      </c>
      <c r="Y13" s="4">
        <f t="shared" si="32"/>
        <v>0.000317670739461598</v>
      </c>
      <c r="Z13" s="8">
        <f t="shared" si="10"/>
        <v>104.212710829134</v>
      </c>
      <c r="AA13" s="4">
        <f t="shared" si="33"/>
        <v>4.87355568015785E-05</v>
      </c>
      <c r="AB13" s="8">
        <f t="shared" si="11"/>
        <v>11.8514686511813</v>
      </c>
      <c r="AC13" s="4">
        <f t="shared" si="34"/>
        <v>4.13811084691379E-06</v>
      </c>
      <c r="AD13" s="8">
        <f t="shared" si="12"/>
        <v>158.733116266336</v>
      </c>
      <c r="AE13" s="4">
        <f t="shared" si="35"/>
        <v>1.58912526652134E-06</v>
      </c>
      <c r="AF13" s="8">
        <f t="shared" si="13"/>
        <v>166.604466885637</v>
      </c>
      <c r="AG13" s="4">
        <f t="shared" si="36"/>
        <v>1.43145945905872E-06</v>
      </c>
      <c r="AH13" s="8">
        <f t="shared" si="14"/>
        <v>-177.563788472809</v>
      </c>
      <c r="AI13" s="4">
        <f t="shared" si="37"/>
        <v>2.71087512446029E-06</v>
      </c>
      <c r="AJ13" s="8">
        <f t="shared" si="15"/>
        <v>-102.938067350378</v>
      </c>
      <c r="AK13" s="4">
        <f t="shared" si="38"/>
        <v>4.05782589500718E-07</v>
      </c>
      <c r="AL13" s="8">
        <f t="shared" si="16"/>
        <v>-7.93250296063801</v>
      </c>
      <c r="AM13" s="4">
        <f t="shared" si="39"/>
      </c>
      <c r="AN13" s="8">
        <f t="shared" si="17"/>
      </c>
      <c r="AO13" s="4">
        <f t="shared" si="40"/>
      </c>
      <c r="AP13" s="8">
        <f t="shared" si="18"/>
      </c>
      <c r="AQ13" s="4">
        <f t="shared" si="41"/>
      </c>
      <c r="AR13" s="8">
        <f t="shared" si="19"/>
      </c>
      <c r="AS13" s="4">
        <f t="shared" si="42"/>
      </c>
      <c r="AT13" s="8">
        <f t="shared" si="20"/>
      </c>
      <c r="AU13" s="4">
        <f t="shared" si="43"/>
      </c>
      <c r="AV13" s="8">
        <f t="shared" si="21"/>
      </c>
      <c r="AW13" s="4">
        <f t="shared" si="44"/>
      </c>
      <c r="AX13" s="8">
        <f t="shared" si="22"/>
      </c>
      <c r="AY13" s="4">
        <f t="shared" si="45"/>
      </c>
      <c r="AZ13" s="8">
        <f t="shared" si="23"/>
      </c>
      <c r="BA13" s="4">
        <f t="shared" si="46"/>
      </c>
      <c r="BB13" s="8">
        <f t="shared" si="24"/>
      </c>
      <c r="BC13" s="4">
        <f t="shared" si="47"/>
      </c>
      <c r="BD13" s="8">
        <f t="shared" si="25"/>
      </c>
      <c r="BE13" s="4">
        <f t="shared" si="48"/>
      </c>
      <c r="BF13" s="8">
        <f t="shared" si="26"/>
      </c>
      <c r="BG13" s="4">
        <f t="shared" si="49"/>
      </c>
      <c r="BH13" s="8">
        <f t="shared" si="27"/>
      </c>
      <c r="BI13" s="4">
        <f t="shared" si="50"/>
      </c>
      <c r="BJ13" s="8">
        <f t="shared" si="28"/>
      </c>
      <c r="BK13" s="4">
        <f t="shared" si="51"/>
      </c>
      <c r="BL13" s="8">
        <f t="shared" si="29"/>
      </c>
      <c r="BM13" s="2">
        <f t="shared" si="52"/>
        <v>0.000317670739461598</v>
      </c>
    </row>
    <row r="14" spans="2:65" ht="12.75">
      <c r="B14" s="1">
        <f t="shared" si="53"/>
        <v>4</v>
      </c>
      <c r="C14" s="22" t="s">
        <v>32</v>
      </c>
      <c r="D14" s="24">
        <f>1</f>
        <v>1</v>
      </c>
      <c r="E14" s="4">
        <f t="shared" si="30"/>
        <v>1.59899342111279E-08</v>
      </c>
      <c r="F14" s="8">
        <f t="shared" si="0"/>
        <v>180</v>
      </c>
      <c r="G14" s="4">
        <f t="shared" si="30"/>
        <v>5.55486281960076E-08</v>
      </c>
      <c r="H14" s="8">
        <f t="shared" si="1"/>
        <v>180</v>
      </c>
      <c r="I14" s="4">
        <f t="shared" si="30"/>
        <v>2.69994889363609E-06</v>
      </c>
      <c r="J14" s="8">
        <f t="shared" si="2"/>
        <v>-179.008738782019</v>
      </c>
      <c r="K14" s="4">
        <f t="shared" si="30"/>
        <v>4.78437405975253E-05</v>
      </c>
      <c r="L14" s="8">
        <f t="shared" si="3"/>
        <v>91.0841579186542</v>
      </c>
      <c r="M14" s="4">
        <f t="shared" si="30"/>
        <v>4.50702804557786E-06</v>
      </c>
      <c r="N14" s="8">
        <f t="shared" si="4"/>
        <v>-104.503455180626</v>
      </c>
      <c r="O14" s="4">
        <f t="shared" si="30"/>
        <v>3.32126469233361E-06</v>
      </c>
      <c r="P14" s="8">
        <f t="shared" si="5"/>
        <v>98.8127890692304</v>
      </c>
      <c r="Q14" s="4">
        <f t="shared" si="30"/>
        <v>3.38988293086379E-06</v>
      </c>
      <c r="R14" s="8">
        <f t="shared" si="6"/>
        <v>-172.397023384945</v>
      </c>
      <c r="S14" s="4">
        <f t="shared" si="30"/>
        <v>4.79801283075386E-06</v>
      </c>
      <c r="T14" s="8">
        <f t="shared" si="7"/>
        <v>164.51341592553</v>
      </c>
      <c r="U14" s="4">
        <f t="shared" si="30"/>
        <v>5.30238034247548E-06</v>
      </c>
      <c r="V14" s="8">
        <f t="shared" si="8"/>
        <v>99.7633894759475</v>
      </c>
      <c r="W14" s="4">
        <f t="shared" si="31"/>
        <v>0.000129529009993836</v>
      </c>
      <c r="X14" s="8">
        <f t="shared" si="9"/>
        <v>-91.6706357286089</v>
      </c>
      <c r="Y14" s="4">
        <f t="shared" si="32"/>
        <v>1.69342637484363E-05</v>
      </c>
      <c r="Z14" s="8">
        <f t="shared" si="10"/>
        <v>84.1658154271442</v>
      </c>
      <c r="AA14" s="4">
        <f t="shared" si="33"/>
        <v>0.000197339425903171</v>
      </c>
      <c r="AB14" s="8">
        <f t="shared" si="11"/>
        <v>-79.2749575060161</v>
      </c>
      <c r="AC14" s="4">
        <f t="shared" si="34"/>
        <v>0.000188767280636952</v>
      </c>
      <c r="AD14" s="8">
        <f t="shared" si="12"/>
        <v>98.8994858633141</v>
      </c>
      <c r="AE14" s="4">
        <f t="shared" si="35"/>
        <v>2.98606415528166E-06</v>
      </c>
      <c r="AF14" s="8">
        <f t="shared" si="13"/>
        <v>-97.060853029808</v>
      </c>
      <c r="AG14" s="4">
        <f t="shared" si="36"/>
        <v>2.79117227197613E-07</v>
      </c>
      <c r="AH14" s="8">
        <f t="shared" si="14"/>
        <v>94.2424979498293</v>
      </c>
      <c r="AI14" s="4">
        <f t="shared" si="37"/>
        <v>3.59258066163857E-07</v>
      </c>
      <c r="AJ14" s="8">
        <f t="shared" si="15"/>
        <v>164.134644472183</v>
      </c>
      <c r="AK14" s="4">
        <f t="shared" si="38"/>
        <v>8.939307547497879E-07</v>
      </c>
      <c r="AL14" s="8">
        <f t="shared" si="16"/>
        <v>83.4040288118827</v>
      </c>
      <c r="AM14" s="4">
        <f t="shared" si="39"/>
      </c>
      <c r="AN14" s="8">
        <f t="shared" si="17"/>
      </c>
      <c r="AO14" s="4">
        <f t="shared" si="40"/>
      </c>
      <c r="AP14" s="8">
        <f t="shared" si="18"/>
      </c>
      <c r="AQ14" s="4">
        <f t="shared" si="41"/>
      </c>
      <c r="AR14" s="8">
        <f t="shared" si="19"/>
      </c>
      <c r="AS14" s="4">
        <f t="shared" si="42"/>
      </c>
      <c r="AT14" s="8">
        <f t="shared" si="20"/>
      </c>
      <c r="AU14" s="4">
        <f t="shared" si="43"/>
      </c>
      <c r="AV14" s="8">
        <f t="shared" si="21"/>
      </c>
      <c r="AW14" s="4">
        <f t="shared" si="44"/>
      </c>
      <c r="AX14" s="8">
        <f t="shared" si="22"/>
      </c>
      <c r="AY14" s="4">
        <f t="shared" si="45"/>
      </c>
      <c r="AZ14" s="8">
        <f t="shared" si="23"/>
      </c>
      <c r="BA14" s="4">
        <f t="shared" si="46"/>
      </c>
      <c r="BB14" s="8">
        <f t="shared" si="24"/>
      </c>
      <c r="BC14" s="4">
        <f t="shared" si="47"/>
      </c>
      <c r="BD14" s="8">
        <f t="shared" si="25"/>
      </c>
      <c r="BE14" s="4">
        <f t="shared" si="48"/>
      </c>
      <c r="BF14" s="8">
        <f t="shared" si="26"/>
      </c>
      <c r="BG14" s="4">
        <f t="shared" si="49"/>
      </c>
      <c r="BH14" s="8">
        <f t="shared" si="27"/>
      </c>
      <c r="BI14" s="4">
        <f t="shared" si="50"/>
      </c>
      <c r="BJ14" s="8">
        <f t="shared" si="28"/>
      </c>
      <c r="BK14" s="4">
        <f t="shared" si="51"/>
      </c>
      <c r="BL14" s="8">
        <f t="shared" si="29"/>
      </c>
      <c r="BM14" s="2">
        <f t="shared" si="52"/>
        <v>0.000197339425903171</v>
      </c>
    </row>
    <row r="15" spans="2:65" ht="12.75">
      <c r="B15" s="1">
        <f t="shared" si="53"/>
        <v>5</v>
      </c>
      <c r="C15" s="22" t="s">
        <v>33</v>
      </c>
      <c r="D15" s="24">
        <f>1</f>
        <v>1</v>
      </c>
      <c r="E15" s="4">
        <f t="shared" si="30"/>
        <v>3.18024991430949E-07</v>
      </c>
      <c r="F15" s="8">
        <f t="shared" si="0"/>
        <v>0</v>
      </c>
      <c r="G15" s="4">
        <f t="shared" si="30"/>
        <v>3.66259546860831E-07</v>
      </c>
      <c r="H15" s="8">
        <f t="shared" si="1"/>
        <v>180</v>
      </c>
      <c r="I15" s="4">
        <f t="shared" si="30"/>
        <v>6.7456149691591E-05</v>
      </c>
      <c r="J15" s="8">
        <f t="shared" si="2"/>
        <v>-175.046500290481</v>
      </c>
      <c r="K15" s="4">
        <f t="shared" si="30"/>
        <v>6.38607750138866E-05</v>
      </c>
      <c r="L15" s="8">
        <f t="shared" si="3"/>
        <v>-100.45822956449</v>
      </c>
      <c r="M15" s="4">
        <f t="shared" si="30"/>
        <v>6.97653178468027E-05</v>
      </c>
      <c r="N15" s="8">
        <f t="shared" si="4"/>
        <v>-102.398778379362</v>
      </c>
      <c r="O15" s="4">
        <f t="shared" si="30"/>
        <v>3.10214109538611E-05</v>
      </c>
      <c r="P15" s="8">
        <f t="shared" si="5"/>
        <v>109.589112471094</v>
      </c>
      <c r="Q15" s="4">
        <f t="shared" si="30"/>
        <v>4.87261531477743E-05</v>
      </c>
      <c r="R15" s="8">
        <f t="shared" si="6"/>
        <v>175.821281851167</v>
      </c>
      <c r="S15" s="4">
        <f t="shared" si="30"/>
        <v>2.66307101439784E-05</v>
      </c>
      <c r="T15" s="8">
        <f t="shared" si="7"/>
        <v>138.042146418149</v>
      </c>
      <c r="U15" s="4">
        <f t="shared" si="30"/>
        <v>1.82700553404753E-05</v>
      </c>
      <c r="V15" s="8">
        <f t="shared" si="8"/>
        <v>132.906525756569</v>
      </c>
      <c r="W15" s="4">
        <f t="shared" si="31"/>
        <v>1.32196021120749E-05</v>
      </c>
      <c r="X15" s="8">
        <f t="shared" si="9"/>
        <v>85.8695987675906</v>
      </c>
      <c r="Y15" s="4">
        <f t="shared" si="32"/>
        <v>6.20175102314645E-06</v>
      </c>
      <c r="Z15" s="8">
        <f t="shared" si="10"/>
        <v>179.645580925062</v>
      </c>
      <c r="AA15" s="4">
        <f t="shared" si="33"/>
        <v>4.87729579396627E-06</v>
      </c>
      <c r="AB15" s="8">
        <f t="shared" si="11"/>
        <v>-74.3499861531705</v>
      </c>
      <c r="AC15" s="4">
        <f t="shared" si="34"/>
        <v>3.97742732842646E-05</v>
      </c>
      <c r="AD15" s="8">
        <f t="shared" si="12"/>
        <v>101.078470595961</v>
      </c>
      <c r="AE15" s="4">
        <f t="shared" si="35"/>
        <v>1.80504591517304E-05</v>
      </c>
      <c r="AF15" s="8">
        <f t="shared" si="13"/>
        <v>93.519927020918</v>
      </c>
      <c r="AG15" s="4">
        <f t="shared" si="36"/>
        <v>2.02543601579578E-06</v>
      </c>
      <c r="AH15" s="8">
        <f t="shared" si="14"/>
        <v>-70.2922781599543</v>
      </c>
      <c r="AI15" s="4">
        <f t="shared" si="37"/>
        <v>3.68786611244104E-06</v>
      </c>
      <c r="AJ15" s="8">
        <f t="shared" si="15"/>
        <v>-1.50498309982782</v>
      </c>
      <c r="AK15" s="4">
        <f t="shared" si="38"/>
        <v>1.68376975397944E-05</v>
      </c>
      <c r="AL15" s="8">
        <f t="shared" si="16"/>
        <v>-96.2514158767427</v>
      </c>
      <c r="AM15" s="4">
        <f t="shared" si="39"/>
      </c>
      <c r="AN15" s="8">
        <f t="shared" si="17"/>
      </c>
      <c r="AO15" s="4">
        <f t="shared" si="40"/>
      </c>
      <c r="AP15" s="8">
        <f t="shared" si="18"/>
      </c>
      <c r="AQ15" s="4">
        <f t="shared" si="41"/>
      </c>
      <c r="AR15" s="8">
        <f t="shared" si="19"/>
      </c>
      <c r="AS15" s="4">
        <f t="shared" si="42"/>
      </c>
      <c r="AT15" s="8">
        <f t="shared" si="20"/>
      </c>
      <c r="AU15" s="4">
        <f t="shared" si="43"/>
      </c>
      <c r="AV15" s="8">
        <f t="shared" si="21"/>
      </c>
      <c r="AW15" s="4">
        <f t="shared" si="44"/>
      </c>
      <c r="AX15" s="8">
        <f t="shared" si="22"/>
      </c>
      <c r="AY15" s="4">
        <f t="shared" si="45"/>
      </c>
      <c r="AZ15" s="8">
        <f t="shared" si="23"/>
      </c>
      <c r="BA15" s="4">
        <f t="shared" si="46"/>
      </c>
      <c r="BB15" s="8">
        <f t="shared" si="24"/>
      </c>
      <c r="BC15" s="4">
        <f t="shared" si="47"/>
      </c>
      <c r="BD15" s="8">
        <f t="shared" si="25"/>
      </c>
      <c r="BE15" s="4">
        <f t="shared" si="48"/>
      </c>
      <c r="BF15" s="8">
        <f t="shared" si="26"/>
      </c>
      <c r="BG15" s="4">
        <f t="shared" si="49"/>
      </c>
      <c r="BH15" s="8">
        <f t="shared" si="27"/>
      </c>
      <c r="BI15" s="4">
        <f t="shared" si="50"/>
      </c>
      <c r="BJ15" s="8">
        <f t="shared" si="28"/>
      </c>
      <c r="BK15" s="4">
        <f t="shared" si="51"/>
      </c>
      <c r="BL15" s="8">
        <f t="shared" si="29"/>
      </c>
      <c r="BM15" s="2">
        <f t="shared" si="52"/>
        <v>6.97653178468027E-05</v>
      </c>
    </row>
    <row r="16" spans="2:65" ht="12.75">
      <c r="B16" s="1">
        <f t="shared" si="53"/>
        <v>6</v>
      </c>
      <c r="C16" s="22" t="s">
        <v>34</v>
      </c>
      <c r="D16" s="24">
        <f>1</f>
        <v>1</v>
      </c>
      <c r="E16" s="4">
        <f t="shared" si="30"/>
        <v>0.90184293883639</v>
      </c>
      <c r="F16" s="8">
        <f t="shared" si="0"/>
        <v>0</v>
      </c>
      <c r="G16" s="4">
        <f t="shared" si="30"/>
        <v>0.901415227011826</v>
      </c>
      <c r="H16" s="8">
        <f t="shared" si="1"/>
        <v>180</v>
      </c>
      <c r="I16" s="4">
        <f t="shared" si="30"/>
        <v>0.000282676106593882</v>
      </c>
      <c r="J16" s="8">
        <f t="shared" si="2"/>
        <v>-126.276922672141</v>
      </c>
      <c r="K16" s="4">
        <f t="shared" si="30"/>
        <v>0.00815765459465337</v>
      </c>
      <c r="L16" s="8">
        <f t="shared" si="3"/>
        <v>89.8570886163091</v>
      </c>
      <c r="M16" s="4">
        <f t="shared" si="30"/>
        <v>1.87274044748725E-05</v>
      </c>
      <c r="N16" s="8">
        <f t="shared" si="4"/>
        <v>114.35997264498</v>
      </c>
      <c r="O16" s="4">
        <f t="shared" si="30"/>
        <v>0.000147652268737621</v>
      </c>
      <c r="P16" s="8">
        <f t="shared" si="5"/>
        <v>-123.976045475048</v>
      </c>
      <c r="Q16" s="4">
        <f t="shared" si="30"/>
        <v>1.18303285365221E-05</v>
      </c>
      <c r="R16" s="8">
        <f t="shared" si="6"/>
        <v>18.3304109947179</v>
      </c>
      <c r="S16" s="4">
        <f t="shared" si="30"/>
        <v>3.53297240473738E-05</v>
      </c>
      <c r="T16" s="8">
        <f t="shared" si="7"/>
        <v>178.38701972853</v>
      </c>
      <c r="U16" s="4">
        <f t="shared" si="30"/>
        <v>3.54613720565056E-05</v>
      </c>
      <c r="V16" s="8">
        <f t="shared" si="8"/>
        <v>86.8874761027579</v>
      </c>
      <c r="W16" s="4">
        <f t="shared" si="31"/>
        <v>0.00208637883947934</v>
      </c>
      <c r="X16" s="8">
        <f t="shared" si="9"/>
        <v>85.3616065906768</v>
      </c>
      <c r="Y16" s="4">
        <f t="shared" si="32"/>
        <v>1.805697686019E-05</v>
      </c>
      <c r="Z16" s="8">
        <f t="shared" si="10"/>
        <v>-108.787946596588</v>
      </c>
      <c r="AA16" s="4">
        <f t="shared" si="33"/>
        <v>0.000189912249138199</v>
      </c>
      <c r="AB16" s="8">
        <f t="shared" si="11"/>
        <v>91.3362120915792</v>
      </c>
      <c r="AC16" s="4">
        <f t="shared" si="34"/>
        <v>0.000169290556884642</v>
      </c>
      <c r="AD16" s="8">
        <f t="shared" si="12"/>
        <v>114.72329006134</v>
      </c>
      <c r="AE16" s="4">
        <f t="shared" si="35"/>
        <v>1.82759141049249E-06</v>
      </c>
      <c r="AF16" s="8">
        <f t="shared" si="13"/>
        <v>-85.4641886577063</v>
      </c>
      <c r="AG16" s="4">
        <f t="shared" si="36"/>
        <v>3.32885047969204E-07</v>
      </c>
      <c r="AH16" s="8">
        <f t="shared" si="14"/>
        <v>107.585742897747</v>
      </c>
      <c r="AI16" s="4">
        <f t="shared" si="37"/>
        <v>2.47189457460214E-07</v>
      </c>
      <c r="AJ16" s="8">
        <f t="shared" si="15"/>
        <v>-170.398052988442</v>
      </c>
      <c r="AK16" s="4">
        <f t="shared" si="38"/>
        <v>4.44488853253116E-07</v>
      </c>
      <c r="AL16" s="8">
        <f t="shared" si="16"/>
        <v>96.6145973113574</v>
      </c>
      <c r="AM16" s="4">
        <f t="shared" si="39"/>
      </c>
      <c r="AN16" s="8">
        <f t="shared" si="17"/>
      </c>
      <c r="AO16" s="4">
        <f t="shared" si="40"/>
      </c>
      <c r="AP16" s="8">
        <f t="shared" si="18"/>
      </c>
      <c r="AQ16" s="4">
        <f t="shared" si="41"/>
      </c>
      <c r="AR16" s="8">
        <f t="shared" si="19"/>
      </c>
      <c r="AS16" s="4">
        <f t="shared" si="42"/>
      </c>
      <c r="AT16" s="8">
        <f t="shared" si="20"/>
      </c>
      <c r="AU16" s="4">
        <f t="shared" si="43"/>
      </c>
      <c r="AV16" s="8">
        <f t="shared" si="21"/>
      </c>
      <c r="AW16" s="4">
        <f t="shared" si="44"/>
      </c>
      <c r="AX16" s="8">
        <f t="shared" si="22"/>
      </c>
      <c r="AY16" s="4">
        <f t="shared" si="45"/>
      </c>
      <c r="AZ16" s="8">
        <f t="shared" si="23"/>
      </c>
      <c r="BA16" s="4">
        <f t="shared" si="46"/>
      </c>
      <c r="BB16" s="8">
        <f t="shared" si="24"/>
      </c>
      <c r="BC16" s="4">
        <f t="shared" si="47"/>
      </c>
      <c r="BD16" s="8">
        <f t="shared" si="25"/>
      </c>
      <c r="BE16" s="4">
        <f t="shared" si="48"/>
      </c>
      <c r="BF16" s="8">
        <f t="shared" si="26"/>
      </c>
      <c r="BG16" s="4">
        <f t="shared" si="49"/>
      </c>
      <c r="BH16" s="8">
        <f t="shared" si="27"/>
      </c>
      <c r="BI16" s="4">
        <f t="shared" si="50"/>
      </c>
      <c r="BJ16" s="8">
        <f t="shared" si="28"/>
      </c>
      <c r="BK16" s="4">
        <f t="shared" si="51"/>
      </c>
      <c r="BL16" s="8">
        <f t="shared" si="29"/>
      </c>
      <c r="BM16" s="2">
        <f t="shared" si="52"/>
        <v>0.90184293883639</v>
      </c>
    </row>
    <row r="17" spans="2:65" ht="12.75">
      <c r="B17" s="1">
        <f t="shared" si="53"/>
        <v>7</v>
      </c>
      <c r="C17" s="22" t="s">
        <v>35</v>
      </c>
      <c r="D17" s="24">
        <f>1</f>
        <v>1</v>
      </c>
      <c r="E17" s="4">
        <f t="shared" si="30"/>
        <v>5.25601541335674E-08</v>
      </c>
      <c r="F17" s="8">
        <f t="shared" si="0"/>
        <v>0</v>
      </c>
      <c r="G17" s="4">
        <f t="shared" si="30"/>
        <v>1.09645238108694E-06</v>
      </c>
      <c r="H17" s="8">
        <f t="shared" si="1"/>
        <v>180</v>
      </c>
      <c r="I17" s="4">
        <f t="shared" si="30"/>
        <v>9.20083426698434E-06</v>
      </c>
      <c r="J17" s="8">
        <f t="shared" si="2"/>
        <v>56.1774806247695</v>
      </c>
      <c r="K17" s="4">
        <f t="shared" si="30"/>
        <v>0.000272436920402223</v>
      </c>
      <c r="L17" s="8">
        <f t="shared" si="3"/>
        <v>-90.7500137382869</v>
      </c>
      <c r="M17" s="4">
        <f t="shared" si="30"/>
        <v>1.73604123932835E-06</v>
      </c>
      <c r="N17" s="8">
        <f t="shared" si="4"/>
        <v>-43.7175844350875</v>
      </c>
      <c r="O17" s="4">
        <f t="shared" si="30"/>
        <v>2.07566942657394E-05</v>
      </c>
      <c r="P17" s="8">
        <f t="shared" si="5"/>
        <v>73.9624314971381</v>
      </c>
      <c r="Q17" s="4">
        <f t="shared" si="30"/>
        <v>2.01515221146164E-06</v>
      </c>
      <c r="R17" s="8">
        <f t="shared" si="6"/>
        <v>-146.689275571065</v>
      </c>
      <c r="S17" s="4">
        <f t="shared" si="30"/>
        <v>8.87101440701049E-06</v>
      </c>
      <c r="T17" s="8">
        <f t="shared" si="7"/>
        <v>-3.25901266064215</v>
      </c>
      <c r="U17" s="4">
        <f t="shared" si="30"/>
        <v>1.33773290053646E-05</v>
      </c>
      <c r="V17" s="8">
        <f t="shared" si="8"/>
        <v>-95.596555524689</v>
      </c>
      <c r="W17" s="4">
        <f t="shared" si="31"/>
        <v>0.00147737246769395</v>
      </c>
      <c r="X17" s="8">
        <f t="shared" si="9"/>
        <v>-96.4235995675142</v>
      </c>
      <c r="Y17" s="4">
        <f t="shared" si="32"/>
        <v>4.12143490903757E-05</v>
      </c>
      <c r="Z17" s="8">
        <f t="shared" si="10"/>
        <v>64.4507743985727</v>
      </c>
      <c r="AA17" s="4">
        <f t="shared" si="33"/>
        <v>0.000438427548547652</v>
      </c>
      <c r="AB17" s="8">
        <f t="shared" si="11"/>
        <v>-94.5965783966303</v>
      </c>
      <c r="AC17" s="4">
        <f t="shared" si="34"/>
        <v>0.000544579991861834</v>
      </c>
      <c r="AD17" s="8">
        <f t="shared" si="12"/>
        <v>-70.9429712568619</v>
      </c>
      <c r="AE17" s="4">
        <f t="shared" si="35"/>
        <v>7.95491295821072E-06</v>
      </c>
      <c r="AF17" s="8">
        <f t="shared" si="13"/>
        <v>89.8243207204547</v>
      </c>
      <c r="AG17" s="4">
        <f t="shared" si="36"/>
        <v>1.73740514358795E-06</v>
      </c>
      <c r="AH17" s="8">
        <f t="shared" si="14"/>
        <v>-77.8120325613802</v>
      </c>
      <c r="AI17" s="4">
        <f t="shared" si="37"/>
        <v>1.32616459944792E-06</v>
      </c>
      <c r="AJ17" s="8">
        <f t="shared" si="15"/>
        <v>3.25326237107703</v>
      </c>
      <c r="AK17" s="4">
        <f t="shared" si="38"/>
        <v>3.15592786668793E-06</v>
      </c>
      <c r="AL17" s="8">
        <f t="shared" si="16"/>
        <v>-93.1540013467758</v>
      </c>
      <c r="AM17" s="4">
        <f t="shared" si="39"/>
      </c>
      <c r="AN17" s="8">
        <f t="shared" si="17"/>
      </c>
      <c r="AO17" s="4">
        <f t="shared" si="40"/>
      </c>
      <c r="AP17" s="8">
        <f t="shared" si="18"/>
      </c>
      <c r="AQ17" s="4">
        <f t="shared" si="41"/>
      </c>
      <c r="AR17" s="8">
        <f t="shared" si="19"/>
      </c>
      <c r="AS17" s="4">
        <f t="shared" si="42"/>
      </c>
      <c r="AT17" s="8">
        <f t="shared" si="20"/>
      </c>
      <c r="AU17" s="4">
        <f t="shared" si="43"/>
      </c>
      <c r="AV17" s="8">
        <f t="shared" si="21"/>
      </c>
      <c r="AW17" s="4">
        <f t="shared" si="44"/>
      </c>
      <c r="AX17" s="8">
        <f t="shared" si="22"/>
      </c>
      <c r="AY17" s="4">
        <f t="shared" si="45"/>
      </c>
      <c r="AZ17" s="8">
        <f t="shared" si="23"/>
      </c>
      <c r="BA17" s="4">
        <f t="shared" si="46"/>
      </c>
      <c r="BB17" s="8">
        <f t="shared" si="24"/>
      </c>
      <c r="BC17" s="4">
        <f t="shared" si="47"/>
      </c>
      <c r="BD17" s="8">
        <f t="shared" si="25"/>
      </c>
      <c r="BE17" s="4">
        <f t="shared" si="48"/>
      </c>
      <c r="BF17" s="8">
        <f t="shared" si="26"/>
      </c>
      <c r="BG17" s="4">
        <f t="shared" si="49"/>
      </c>
      <c r="BH17" s="8">
        <f t="shared" si="27"/>
      </c>
      <c r="BI17" s="4">
        <f t="shared" si="50"/>
      </c>
      <c r="BJ17" s="8">
        <f t="shared" si="28"/>
      </c>
      <c r="BK17" s="4">
        <f t="shared" si="51"/>
      </c>
      <c r="BL17" s="8">
        <f t="shared" si="29"/>
      </c>
      <c r="BM17" s="2">
        <f t="shared" si="52"/>
        <v>0.00147737246769395</v>
      </c>
    </row>
    <row r="18" spans="2:65" ht="12.75">
      <c r="B18" s="1">
        <f t="shared" si="53"/>
        <v>8</v>
      </c>
      <c r="C18" s="22" t="s">
        <v>36</v>
      </c>
      <c r="D18" s="24">
        <f>1</f>
        <v>1</v>
      </c>
      <c r="E18" s="4">
        <f t="shared" si="30"/>
        <v>0.00378747438644003</v>
      </c>
      <c r="F18" s="8">
        <f t="shared" si="0"/>
        <v>0</v>
      </c>
      <c r="G18" s="4">
        <f t="shared" si="30"/>
        <v>0.00819728566937709</v>
      </c>
      <c r="H18" s="8">
        <f t="shared" si="1"/>
        <v>0</v>
      </c>
      <c r="I18" s="4">
        <f t="shared" si="30"/>
        <v>0.192273779073381</v>
      </c>
      <c r="J18" s="8">
        <f t="shared" si="2"/>
        <v>90.3319776460509</v>
      </c>
      <c r="K18" s="4">
        <f t="shared" si="30"/>
        <v>0.00961043690635924</v>
      </c>
      <c r="L18" s="8">
        <f t="shared" si="3"/>
        <v>0.700473921433267</v>
      </c>
      <c r="M18" s="4">
        <f t="shared" si="30"/>
        <v>0.0220275416250555</v>
      </c>
      <c r="N18" s="8">
        <f t="shared" si="4"/>
        <v>-64.9435960341665</v>
      </c>
      <c r="O18" s="4">
        <f t="shared" si="30"/>
        <v>0.179470098108098</v>
      </c>
      <c r="P18" s="8">
        <f t="shared" si="5"/>
        <v>80.0386420167243</v>
      </c>
      <c r="Q18" s="4">
        <f t="shared" si="30"/>
        <v>0.0251337047096206</v>
      </c>
      <c r="R18" s="8">
        <f t="shared" si="6"/>
        <v>-142.402222942419</v>
      </c>
      <c r="S18" s="4">
        <f t="shared" si="30"/>
        <v>0.00187959113381957</v>
      </c>
      <c r="T18" s="8">
        <f t="shared" si="7"/>
        <v>54.9458324883853</v>
      </c>
      <c r="U18" s="4">
        <f t="shared" si="30"/>
        <v>0.00155992903240394</v>
      </c>
      <c r="V18" s="8">
        <f t="shared" si="8"/>
        <v>-135.367856296966</v>
      </c>
      <c r="W18" s="4">
        <f t="shared" si="31"/>
        <v>0.020793595293253</v>
      </c>
      <c r="X18" s="8">
        <f t="shared" si="9"/>
        <v>-104.386157119293</v>
      </c>
      <c r="Y18" s="4">
        <f t="shared" si="32"/>
        <v>0.00150627059568421</v>
      </c>
      <c r="Z18" s="8">
        <f t="shared" si="10"/>
        <v>-135.490258846705</v>
      </c>
      <c r="AA18" s="4">
        <f t="shared" si="33"/>
        <v>0.0160224142920252</v>
      </c>
      <c r="AB18" s="8">
        <f t="shared" si="11"/>
        <v>80.4099062777711</v>
      </c>
      <c r="AC18" s="4">
        <f t="shared" si="34"/>
        <v>0.010385060588133</v>
      </c>
      <c r="AD18" s="8">
        <f t="shared" si="12"/>
        <v>102.325505232008</v>
      </c>
      <c r="AE18" s="4">
        <f t="shared" si="35"/>
        <v>0.000113840935260951</v>
      </c>
      <c r="AF18" s="8">
        <f t="shared" si="13"/>
        <v>56.0075052751374</v>
      </c>
      <c r="AG18" s="4">
        <f t="shared" si="36"/>
        <v>0.0190121901911894</v>
      </c>
      <c r="AH18" s="8">
        <f t="shared" si="14"/>
        <v>-93.6316416509854</v>
      </c>
      <c r="AI18" s="4">
        <f t="shared" si="37"/>
        <v>0.00616285555261635</v>
      </c>
      <c r="AJ18" s="8">
        <f t="shared" si="15"/>
        <v>16.8990300342465</v>
      </c>
      <c r="AK18" s="4">
        <f t="shared" si="38"/>
        <v>5.94178755901827E-05</v>
      </c>
      <c r="AL18" s="8">
        <f t="shared" si="16"/>
        <v>141.290163546418</v>
      </c>
      <c r="AM18" s="4">
        <f t="shared" si="39"/>
      </c>
      <c r="AN18" s="8">
        <f t="shared" si="17"/>
      </c>
      <c r="AO18" s="4">
        <f t="shared" si="40"/>
      </c>
      <c r="AP18" s="8">
        <f t="shared" si="18"/>
      </c>
      <c r="AQ18" s="4">
        <f t="shared" si="41"/>
      </c>
      <c r="AR18" s="8">
        <f t="shared" si="19"/>
      </c>
      <c r="AS18" s="4">
        <f t="shared" si="42"/>
      </c>
      <c r="AT18" s="8">
        <f t="shared" si="20"/>
      </c>
      <c r="AU18" s="4">
        <f t="shared" si="43"/>
      </c>
      <c r="AV18" s="8">
        <f t="shared" si="21"/>
      </c>
      <c r="AW18" s="4">
        <f t="shared" si="44"/>
      </c>
      <c r="AX18" s="8">
        <f t="shared" si="22"/>
      </c>
      <c r="AY18" s="4">
        <f t="shared" si="45"/>
      </c>
      <c r="AZ18" s="8">
        <f t="shared" si="23"/>
      </c>
      <c r="BA18" s="4">
        <f t="shared" si="46"/>
      </c>
      <c r="BB18" s="8">
        <f t="shared" si="24"/>
      </c>
      <c r="BC18" s="4">
        <f t="shared" si="47"/>
      </c>
      <c r="BD18" s="8">
        <f t="shared" si="25"/>
      </c>
      <c r="BE18" s="4">
        <f t="shared" si="48"/>
      </c>
      <c r="BF18" s="8">
        <f t="shared" si="26"/>
      </c>
      <c r="BG18" s="4">
        <f t="shared" si="49"/>
      </c>
      <c r="BH18" s="8">
        <f t="shared" si="27"/>
      </c>
      <c r="BI18" s="4">
        <f t="shared" si="50"/>
      </c>
      <c r="BJ18" s="8">
        <f t="shared" si="28"/>
      </c>
      <c r="BK18" s="4">
        <f t="shared" si="51"/>
      </c>
      <c r="BL18" s="8">
        <f t="shared" si="29"/>
      </c>
      <c r="BM18" s="2">
        <f t="shared" si="52"/>
        <v>0.192273779073381</v>
      </c>
    </row>
    <row r="19" spans="2:65" ht="12.75">
      <c r="B19" s="1">
        <f t="shared" si="53"/>
        <v>9</v>
      </c>
      <c r="C19" s="22" t="s">
        <v>37</v>
      </c>
      <c r="D19" s="24">
        <f>1</f>
        <v>1</v>
      </c>
      <c r="E19" s="4">
        <f t="shared" si="30"/>
        <v>0.19086363106149</v>
      </c>
      <c r="F19" s="8">
        <f t="shared" si="0"/>
        <v>0</v>
      </c>
      <c r="G19" s="4">
        <f t="shared" si="30"/>
        <v>0.192550604569582</v>
      </c>
      <c r="H19" s="8">
        <f t="shared" si="1"/>
        <v>180</v>
      </c>
      <c r="I19" s="4">
        <f t="shared" si="30"/>
        <v>0.229015208364551</v>
      </c>
      <c r="J19" s="8">
        <f t="shared" si="2"/>
        <v>88.16646233054</v>
      </c>
      <c r="K19" s="4">
        <f t="shared" si="30"/>
        <v>0.0497456548163751</v>
      </c>
      <c r="L19" s="8">
        <f t="shared" si="3"/>
        <v>-97.9640005067905</v>
      </c>
      <c r="M19" s="4">
        <f t="shared" si="30"/>
        <v>0.163490807808751</v>
      </c>
      <c r="N19" s="8">
        <f t="shared" si="4"/>
        <v>167.846846659182</v>
      </c>
      <c r="O19" s="4">
        <f t="shared" si="30"/>
        <v>0.0275707058457524</v>
      </c>
      <c r="P19" s="8">
        <f t="shared" si="5"/>
        <v>-174.077593217127</v>
      </c>
      <c r="Q19" s="4">
        <f t="shared" si="30"/>
        <v>0.133101454214387</v>
      </c>
      <c r="R19" s="8">
        <f t="shared" si="6"/>
        <v>-98.5486313226325</v>
      </c>
      <c r="S19" s="4">
        <f t="shared" si="30"/>
        <v>0.021350390507571</v>
      </c>
      <c r="T19" s="8">
        <f t="shared" si="7"/>
        <v>134.676248050561</v>
      </c>
      <c r="U19" s="4">
        <f t="shared" si="30"/>
        <v>0.0193235889626832</v>
      </c>
      <c r="V19" s="8">
        <f t="shared" si="8"/>
        <v>47.9111976008563</v>
      </c>
      <c r="W19" s="4">
        <f t="shared" si="31"/>
        <v>0.000508703060439235</v>
      </c>
      <c r="X19" s="8">
        <f t="shared" si="9"/>
        <v>-12.5427244915726</v>
      </c>
      <c r="Y19" s="4">
        <f t="shared" si="32"/>
        <v>0.0205143200674442</v>
      </c>
      <c r="Z19" s="8">
        <f t="shared" si="10"/>
        <v>73.0965197685853</v>
      </c>
      <c r="AA19" s="4">
        <f t="shared" si="33"/>
        <v>0.00231349461540395</v>
      </c>
      <c r="AB19" s="8">
        <f t="shared" si="11"/>
        <v>11.5620002806914</v>
      </c>
      <c r="AC19" s="4">
        <f t="shared" si="34"/>
        <v>0.00449657287117165</v>
      </c>
      <c r="AD19" s="8">
        <f t="shared" si="12"/>
        <v>-42.6006391805485</v>
      </c>
      <c r="AE19" s="4">
        <f t="shared" si="35"/>
        <v>0.00664128456920333</v>
      </c>
      <c r="AF19" s="8">
        <f t="shared" si="13"/>
        <v>-14.5592204288883</v>
      </c>
      <c r="AG19" s="4">
        <f t="shared" si="36"/>
        <v>0.0111833265609942</v>
      </c>
      <c r="AH19" s="8">
        <f t="shared" si="14"/>
        <v>17.0210943729878</v>
      </c>
      <c r="AI19" s="4">
        <f t="shared" si="37"/>
        <v>0.0210576859657781</v>
      </c>
      <c r="AJ19" s="8">
        <f t="shared" si="15"/>
        <v>86.555433269964</v>
      </c>
      <c r="AK19" s="4">
        <f t="shared" si="38"/>
        <v>0.00272838134465652</v>
      </c>
      <c r="AL19" s="8">
        <f t="shared" si="16"/>
        <v>-163.474585262715</v>
      </c>
      <c r="AM19" s="4">
        <f t="shared" si="39"/>
      </c>
      <c r="AN19" s="8">
        <f t="shared" si="17"/>
      </c>
      <c r="AO19" s="4">
        <f t="shared" si="40"/>
      </c>
      <c r="AP19" s="8">
        <f t="shared" si="18"/>
      </c>
      <c r="AQ19" s="4">
        <f t="shared" si="41"/>
      </c>
      <c r="AR19" s="8">
        <f t="shared" si="19"/>
      </c>
      <c r="AS19" s="4">
        <f t="shared" si="42"/>
      </c>
      <c r="AT19" s="8">
        <f t="shared" si="20"/>
      </c>
      <c r="AU19" s="4">
        <f t="shared" si="43"/>
      </c>
      <c r="AV19" s="8">
        <f t="shared" si="21"/>
      </c>
      <c r="AW19" s="4">
        <f t="shared" si="44"/>
      </c>
      <c r="AX19" s="8">
        <f t="shared" si="22"/>
      </c>
      <c r="AY19" s="4">
        <f t="shared" si="45"/>
      </c>
      <c r="AZ19" s="8">
        <f t="shared" si="23"/>
      </c>
      <c r="BA19" s="4">
        <f t="shared" si="46"/>
      </c>
      <c r="BB19" s="8">
        <f t="shared" si="24"/>
      </c>
      <c r="BC19" s="4">
        <f t="shared" si="47"/>
      </c>
      <c r="BD19" s="8">
        <f t="shared" si="25"/>
      </c>
      <c r="BE19" s="4">
        <f t="shared" si="48"/>
      </c>
      <c r="BF19" s="8">
        <f t="shared" si="26"/>
      </c>
      <c r="BG19" s="4">
        <f t="shared" si="49"/>
      </c>
      <c r="BH19" s="8">
        <f t="shared" si="27"/>
      </c>
      <c r="BI19" s="4">
        <f t="shared" si="50"/>
      </c>
      <c r="BJ19" s="8">
        <f t="shared" si="28"/>
      </c>
      <c r="BK19" s="4">
        <f t="shared" si="51"/>
      </c>
      <c r="BL19" s="8">
        <f t="shared" si="29"/>
      </c>
      <c r="BM19" s="2">
        <f t="shared" si="52"/>
        <v>0.229015208364551</v>
      </c>
    </row>
    <row r="20" spans="2:65" ht="12.75">
      <c r="B20" s="1">
        <f t="shared" si="53"/>
        <v>10</v>
      </c>
      <c r="C20" s="22" t="s">
        <v>38</v>
      </c>
      <c r="D20" s="24">
        <f>1</f>
        <v>1</v>
      </c>
      <c r="E20" s="4">
        <f t="shared" si="30"/>
        <v>0.00901432103047356</v>
      </c>
      <c r="F20" s="8">
        <f t="shared" si="0"/>
        <v>0</v>
      </c>
      <c r="G20" s="4">
        <f t="shared" si="30"/>
        <v>0.0091017579075877</v>
      </c>
      <c r="H20" s="8">
        <f t="shared" si="1"/>
        <v>180</v>
      </c>
      <c r="I20" s="4">
        <f t="shared" si="30"/>
        <v>0.149556701623574</v>
      </c>
      <c r="J20" s="8">
        <f t="shared" si="2"/>
        <v>-175.034634631713</v>
      </c>
      <c r="K20" s="4">
        <f t="shared" si="30"/>
        <v>0.0420491403512813</v>
      </c>
      <c r="L20" s="8">
        <f t="shared" si="3"/>
        <v>-120.574680172332</v>
      </c>
      <c r="M20" s="4">
        <f t="shared" si="30"/>
        <v>0.176883277424314</v>
      </c>
      <c r="N20" s="8">
        <f t="shared" si="4"/>
        <v>-101.974003359954</v>
      </c>
      <c r="O20" s="4">
        <f t="shared" si="30"/>
        <v>0.0794362242226115</v>
      </c>
      <c r="P20" s="8">
        <f t="shared" si="5"/>
        <v>108.850717851553</v>
      </c>
      <c r="Q20" s="4">
        <f t="shared" si="30"/>
        <v>0.121056068051207</v>
      </c>
      <c r="R20" s="8">
        <f t="shared" si="6"/>
        <v>173.548651461614</v>
      </c>
      <c r="S20" s="4">
        <f t="shared" si="30"/>
        <v>0.0214775536374443</v>
      </c>
      <c r="T20" s="8">
        <f t="shared" si="7"/>
        <v>-126.294929461546</v>
      </c>
      <c r="U20" s="4">
        <f t="shared" si="30"/>
        <v>0.0192666771081599</v>
      </c>
      <c r="V20" s="8">
        <f t="shared" si="8"/>
        <v>-42.7213032436858</v>
      </c>
      <c r="W20" s="4">
        <f t="shared" si="31"/>
        <v>0.000500509267576724</v>
      </c>
      <c r="X20" s="8">
        <f t="shared" si="9"/>
        <v>-73.1687876259266</v>
      </c>
      <c r="Y20" s="4">
        <f t="shared" si="32"/>
        <v>0.00688614566718058</v>
      </c>
      <c r="Z20" s="8">
        <f t="shared" si="10"/>
        <v>148.229934106885</v>
      </c>
      <c r="AA20" s="4">
        <f t="shared" si="33"/>
        <v>0.0015237351576917</v>
      </c>
      <c r="AB20" s="8">
        <f t="shared" si="11"/>
        <v>-100.669253636167</v>
      </c>
      <c r="AC20" s="4">
        <f t="shared" si="34"/>
        <v>0.0181934037481709</v>
      </c>
      <c r="AD20" s="8">
        <f t="shared" si="12"/>
        <v>83.1580549555186</v>
      </c>
      <c r="AE20" s="4">
        <f t="shared" si="35"/>
        <v>0.0222878746914945</v>
      </c>
      <c r="AF20" s="8">
        <f t="shared" si="13"/>
        <v>85.8206044787442</v>
      </c>
      <c r="AG20" s="4">
        <f t="shared" si="36"/>
        <v>0.000674115628076246</v>
      </c>
      <c r="AH20" s="8">
        <f t="shared" si="14"/>
        <v>-67.1670403026877</v>
      </c>
      <c r="AI20" s="4">
        <f t="shared" si="37"/>
        <v>0.000815832060210865</v>
      </c>
      <c r="AJ20" s="8">
        <f t="shared" si="15"/>
        <v>15.0529082974483</v>
      </c>
      <c r="AK20" s="4">
        <f t="shared" si="38"/>
        <v>0.0199904703765232</v>
      </c>
      <c r="AL20" s="8">
        <f t="shared" si="16"/>
        <v>87.1797923503224</v>
      </c>
      <c r="AM20" s="4">
        <f t="shared" si="39"/>
      </c>
      <c r="AN20" s="8">
        <f t="shared" si="17"/>
      </c>
      <c r="AO20" s="4">
        <f t="shared" si="40"/>
      </c>
      <c r="AP20" s="8">
        <f t="shared" si="18"/>
      </c>
      <c r="AQ20" s="4">
        <f t="shared" si="41"/>
      </c>
      <c r="AR20" s="8">
        <f t="shared" si="19"/>
      </c>
      <c r="AS20" s="4">
        <f t="shared" si="42"/>
      </c>
      <c r="AT20" s="8">
        <f t="shared" si="20"/>
      </c>
      <c r="AU20" s="4">
        <f t="shared" si="43"/>
      </c>
      <c r="AV20" s="8">
        <f t="shared" si="21"/>
      </c>
      <c r="AW20" s="4">
        <f t="shared" si="44"/>
      </c>
      <c r="AX20" s="8">
        <f t="shared" si="22"/>
      </c>
      <c r="AY20" s="4">
        <f t="shared" si="45"/>
      </c>
      <c r="AZ20" s="8">
        <f t="shared" si="23"/>
      </c>
      <c r="BA20" s="4">
        <f t="shared" si="46"/>
      </c>
      <c r="BB20" s="8">
        <f t="shared" si="24"/>
      </c>
      <c r="BC20" s="4">
        <f t="shared" si="47"/>
      </c>
      <c r="BD20" s="8">
        <f t="shared" si="25"/>
      </c>
      <c r="BE20" s="4">
        <f t="shared" si="48"/>
      </c>
      <c r="BF20" s="8">
        <f t="shared" si="26"/>
      </c>
      <c r="BG20" s="4">
        <f t="shared" si="49"/>
      </c>
      <c r="BH20" s="8">
        <f t="shared" si="27"/>
      </c>
      <c r="BI20" s="4">
        <f t="shared" si="50"/>
      </c>
      <c r="BJ20" s="8">
        <f t="shared" si="28"/>
      </c>
      <c r="BK20" s="4">
        <f t="shared" si="51"/>
      </c>
      <c r="BL20" s="8">
        <f t="shared" si="29"/>
      </c>
      <c r="BM20" s="2">
        <f t="shared" si="52"/>
        <v>0.176883277424314</v>
      </c>
    </row>
    <row r="21" spans="2:65" ht="12.75">
      <c r="B21" s="1">
        <f t="shared" si="53"/>
        <v>11</v>
      </c>
      <c r="C21" s="22" t="s">
        <v>39</v>
      </c>
      <c r="D21" s="24">
        <f>1</f>
        <v>1</v>
      </c>
      <c r="E21" s="4">
        <f t="shared" si="30"/>
        <v>0.000211771961050597</v>
      </c>
      <c r="F21" s="8">
        <f t="shared" si="0"/>
        <v>0</v>
      </c>
      <c r="G21" s="4">
        <f t="shared" si="30"/>
        <v>0.000784777552332959</v>
      </c>
      <c r="H21" s="8">
        <f t="shared" si="1"/>
        <v>0</v>
      </c>
      <c r="I21" s="4">
        <f t="shared" si="30"/>
        <v>0.0121111359792922</v>
      </c>
      <c r="J21" s="8">
        <f t="shared" si="2"/>
        <v>93.4411827713802</v>
      </c>
      <c r="K21" s="4">
        <f t="shared" si="30"/>
        <v>0.00997439189472469</v>
      </c>
      <c r="L21" s="8">
        <f t="shared" si="3"/>
        <v>86.342971553494</v>
      </c>
      <c r="M21" s="4">
        <f t="shared" si="30"/>
        <v>0.00125744022566476</v>
      </c>
      <c r="N21" s="8">
        <f t="shared" si="4"/>
        <v>-63.3206475988108</v>
      </c>
      <c r="O21" s="4">
        <f t="shared" si="30"/>
        <v>0.00917472639531932</v>
      </c>
      <c r="P21" s="8">
        <f t="shared" si="5"/>
        <v>81.2698411826027</v>
      </c>
      <c r="Q21" s="4">
        <f t="shared" si="30"/>
        <v>0.00124358479038634</v>
      </c>
      <c r="R21" s="8">
        <f t="shared" si="6"/>
        <v>-142.906307522692</v>
      </c>
      <c r="S21" s="4">
        <f t="shared" si="30"/>
        <v>0.000145794841706628</v>
      </c>
      <c r="T21" s="8">
        <f t="shared" si="7"/>
        <v>157.219672969015</v>
      </c>
      <c r="U21" s="4">
        <f t="shared" si="30"/>
        <v>0.000416812226853969</v>
      </c>
      <c r="V21" s="8">
        <f t="shared" si="8"/>
        <v>92.0793601663407</v>
      </c>
      <c r="W21" s="4">
        <f t="shared" si="31"/>
        <v>0.0869972939457177</v>
      </c>
      <c r="X21" s="8">
        <f t="shared" si="9"/>
        <v>88.6212677121644</v>
      </c>
      <c r="Y21" s="4">
        <f t="shared" si="32"/>
        <v>0.00398929316339478</v>
      </c>
      <c r="Z21" s="8">
        <f t="shared" si="10"/>
        <v>66.7367623239236</v>
      </c>
      <c r="AA21" s="4">
        <f t="shared" si="33"/>
        <v>0.045408037254563</v>
      </c>
      <c r="AB21" s="8">
        <f t="shared" si="11"/>
        <v>-91.1921497112949</v>
      </c>
      <c r="AC21" s="4">
        <f t="shared" si="34"/>
        <v>0.0229675247599302</v>
      </c>
      <c r="AD21" s="8">
        <f t="shared" si="12"/>
        <v>-68.1033254875604</v>
      </c>
      <c r="AE21" s="4">
        <f t="shared" si="35"/>
        <v>0.000189458623757118</v>
      </c>
      <c r="AF21" s="8">
        <f t="shared" si="13"/>
        <v>90.3402210384342</v>
      </c>
      <c r="AG21" s="4">
        <f t="shared" si="36"/>
        <v>0.0001938841900517</v>
      </c>
      <c r="AH21" s="8">
        <f t="shared" si="14"/>
        <v>-86.6611009304169</v>
      </c>
      <c r="AI21" s="4">
        <f t="shared" si="37"/>
        <v>7.86439996286611E-05</v>
      </c>
      <c r="AJ21" s="8">
        <f t="shared" si="15"/>
        <v>18.9802728258214</v>
      </c>
      <c r="AK21" s="4">
        <f t="shared" si="38"/>
        <v>3.59131243180554E-05</v>
      </c>
      <c r="AL21" s="8">
        <f t="shared" si="16"/>
        <v>-85.6141757759355</v>
      </c>
      <c r="AM21" s="4">
        <f t="shared" si="39"/>
      </c>
      <c r="AN21" s="8">
        <f t="shared" si="17"/>
      </c>
      <c r="AO21" s="4">
        <f t="shared" si="40"/>
      </c>
      <c r="AP21" s="8">
        <f t="shared" si="18"/>
      </c>
      <c r="AQ21" s="4">
        <f t="shared" si="41"/>
      </c>
      <c r="AR21" s="8">
        <f t="shared" si="19"/>
      </c>
      <c r="AS21" s="4">
        <f t="shared" si="42"/>
      </c>
      <c r="AT21" s="8">
        <f t="shared" si="20"/>
      </c>
      <c r="AU21" s="4">
        <f t="shared" si="43"/>
      </c>
      <c r="AV21" s="8">
        <f t="shared" si="21"/>
      </c>
      <c r="AW21" s="4">
        <f t="shared" si="44"/>
      </c>
      <c r="AX21" s="8">
        <f t="shared" si="22"/>
      </c>
      <c r="AY21" s="4">
        <f t="shared" si="45"/>
      </c>
      <c r="AZ21" s="8">
        <f t="shared" si="23"/>
      </c>
      <c r="BA21" s="4">
        <f t="shared" si="46"/>
      </c>
      <c r="BB21" s="8">
        <f t="shared" si="24"/>
      </c>
      <c r="BC21" s="4">
        <f t="shared" si="47"/>
      </c>
      <c r="BD21" s="8">
        <f t="shared" si="25"/>
      </c>
      <c r="BE21" s="4">
        <f t="shared" si="48"/>
      </c>
      <c r="BF21" s="8">
        <f t="shared" si="26"/>
      </c>
      <c r="BG21" s="4">
        <f t="shared" si="49"/>
      </c>
      <c r="BH21" s="8">
        <f t="shared" si="27"/>
      </c>
      <c r="BI21" s="4">
        <f t="shared" si="50"/>
      </c>
      <c r="BJ21" s="8">
        <f t="shared" si="28"/>
      </c>
      <c r="BK21" s="4">
        <f t="shared" si="51"/>
      </c>
      <c r="BL21" s="8">
        <f t="shared" si="29"/>
      </c>
      <c r="BM21" s="2">
        <f t="shared" si="52"/>
        <v>0.0869972939457177</v>
      </c>
    </row>
    <row r="22" spans="2:65" ht="12.75">
      <c r="B22" s="1">
        <f t="shared" si="53"/>
        <v>12</v>
      </c>
      <c r="C22" s="22" t="s">
        <v>40</v>
      </c>
      <c r="D22" s="24">
        <f>1</f>
        <v>1</v>
      </c>
      <c r="E22" s="4">
        <f t="shared" si="30"/>
        <v>0.387411264451024</v>
      </c>
      <c r="F22" s="8">
        <f t="shared" si="0"/>
        <v>180</v>
      </c>
      <c r="G22" s="4">
        <f t="shared" si="30"/>
        <v>0.387234902806135</v>
      </c>
      <c r="H22" s="8">
        <f t="shared" si="1"/>
        <v>0</v>
      </c>
      <c r="I22" s="4">
        <f t="shared" si="30"/>
        <v>0.0103542085150478</v>
      </c>
      <c r="J22" s="8">
        <f t="shared" si="2"/>
        <v>95.3139417628778</v>
      </c>
      <c r="K22" s="4">
        <f t="shared" si="30"/>
        <v>0.111827764194815</v>
      </c>
      <c r="L22" s="8">
        <f t="shared" si="3"/>
        <v>89.6376717853887</v>
      </c>
      <c r="M22" s="4">
        <f t="shared" si="30"/>
        <v>0.00145085389899088</v>
      </c>
      <c r="N22" s="8">
        <f t="shared" si="4"/>
        <v>148.044703959599</v>
      </c>
      <c r="O22" s="4">
        <f t="shared" si="30"/>
        <v>0.00174796061033897</v>
      </c>
      <c r="P22" s="8">
        <f t="shared" si="5"/>
        <v>-124.797810528891</v>
      </c>
      <c r="Q22" s="4">
        <f t="shared" si="30"/>
        <v>0.000412946625246208</v>
      </c>
      <c r="R22" s="8">
        <f t="shared" si="6"/>
        <v>-81.1480857755036</v>
      </c>
      <c r="S22" s="4">
        <f t="shared" si="30"/>
        <v>0.0993346459598995</v>
      </c>
      <c r="T22" s="8">
        <f t="shared" si="7"/>
        <v>-0.975669673795883</v>
      </c>
      <c r="U22" s="4">
        <f t="shared" si="30"/>
        <v>0.0873385379174309</v>
      </c>
      <c r="V22" s="8">
        <f t="shared" si="8"/>
        <v>-90.4324682819403</v>
      </c>
      <c r="W22" s="4">
        <f t="shared" si="31"/>
        <v>0.00169099572886167</v>
      </c>
      <c r="X22" s="8">
        <f t="shared" si="9"/>
        <v>81.779438060073</v>
      </c>
      <c r="Y22" s="4">
        <f t="shared" si="32"/>
        <v>0.00296741273038702</v>
      </c>
      <c r="Z22" s="8">
        <f t="shared" si="10"/>
        <v>-70.9683917267558</v>
      </c>
      <c r="AA22" s="4">
        <f t="shared" si="33"/>
        <v>0.00133166470877659</v>
      </c>
      <c r="AB22" s="8">
        <f t="shared" si="11"/>
        <v>-98.6540977587714</v>
      </c>
      <c r="AC22" s="4">
        <f t="shared" si="34"/>
        <v>0.00191094007182342</v>
      </c>
      <c r="AD22" s="8">
        <f t="shared" si="12"/>
        <v>98.7934578924317</v>
      </c>
      <c r="AE22" s="4">
        <f t="shared" si="35"/>
        <v>0.000248728765873853</v>
      </c>
      <c r="AF22" s="8">
        <f t="shared" si="13"/>
        <v>82.7266290500978</v>
      </c>
      <c r="AG22" s="4">
        <f t="shared" si="36"/>
        <v>8.06818998420791E-05</v>
      </c>
      <c r="AH22" s="8">
        <f t="shared" si="14"/>
        <v>-8.31754587846688</v>
      </c>
      <c r="AI22" s="4">
        <f t="shared" si="37"/>
        <v>0.00014966608964063</v>
      </c>
      <c r="AJ22" s="8">
        <f t="shared" si="15"/>
        <v>62.8514176532136</v>
      </c>
      <c r="AK22" s="4">
        <f t="shared" si="38"/>
        <v>0.000254037735181992</v>
      </c>
      <c r="AL22" s="8">
        <f t="shared" si="16"/>
        <v>-100.315270597567</v>
      </c>
      <c r="AM22" s="4">
        <f t="shared" si="39"/>
      </c>
      <c r="AN22" s="8">
        <f t="shared" si="17"/>
      </c>
      <c r="AO22" s="4">
        <f t="shared" si="40"/>
      </c>
      <c r="AP22" s="8">
        <f t="shared" si="18"/>
      </c>
      <c r="AQ22" s="4">
        <f t="shared" si="41"/>
      </c>
      <c r="AR22" s="8">
        <f t="shared" si="19"/>
      </c>
      <c r="AS22" s="4">
        <f t="shared" si="42"/>
      </c>
      <c r="AT22" s="8">
        <f t="shared" si="20"/>
      </c>
      <c r="AU22" s="4">
        <f t="shared" si="43"/>
      </c>
      <c r="AV22" s="8">
        <f t="shared" si="21"/>
      </c>
      <c r="AW22" s="4">
        <f t="shared" si="44"/>
      </c>
      <c r="AX22" s="8">
        <f t="shared" si="22"/>
      </c>
      <c r="AY22" s="4">
        <f t="shared" si="45"/>
      </c>
      <c r="AZ22" s="8">
        <f t="shared" si="23"/>
      </c>
      <c r="BA22" s="4">
        <f t="shared" si="46"/>
      </c>
      <c r="BB22" s="8">
        <f t="shared" si="24"/>
      </c>
      <c r="BC22" s="4">
        <f t="shared" si="47"/>
      </c>
      <c r="BD22" s="8">
        <f t="shared" si="25"/>
      </c>
      <c r="BE22" s="4">
        <f t="shared" si="48"/>
      </c>
      <c r="BF22" s="8">
        <f t="shared" si="26"/>
      </c>
      <c r="BG22" s="4">
        <f t="shared" si="49"/>
      </c>
      <c r="BH22" s="8">
        <f t="shared" si="27"/>
      </c>
      <c r="BI22" s="4">
        <f t="shared" si="50"/>
      </c>
      <c r="BJ22" s="8">
        <f t="shared" si="28"/>
      </c>
      <c r="BK22" s="4">
        <f t="shared" si="51"/>
      </c>
      <c r="BL22" s="8">
        <f t="shared" si="29"/>
      </c>
      <c r="BM22" s="2">
        <f t="shared" si="52"/>
        <v>0.387411264451024</v>
      </c>
    </row>
    <row r="23" spans="2:65" ht="12.75">
      <c r="B23" s="1">
        <f t="shared" si="53"/>
        <v>13</v>
      </c>
      <c r="C23" s="22" t="s">
        <v>41</v>
      </c>
      <c r="D23" s="24">
        <f>1</f>
        <v>1</v>
      </c>
      <c r="E23" s="4">
        <f t="shared" si="30"/>
        <v>0.00149052872776084</v>
      </c>
      <c r="F23" s="8">
        <f t="shared" si="0"/>
        <v>0</v>
      </c>
      <c r="G23" s="4">
        <f t="shared" si="30"/>
        <v>0.00157762053347023</v>
      </c>
      <c r="H23" s="8">
        <f t="shared" si="1"/>
        <v>180</v>
      </c>
      <c r="I23" s="4">
        <f t="shared" si="30"/>
        <v>0.0165131231281629</v>
      </c>
      <c r="J23" s="8">
        <f t="shared" si="2"/>
        <v>143.127472273173</v>
      </c>
      <c r="K23" s="4">
        <f t="shared" si="30"/>
        <v>0.00892470892540207</v>
      </c>
      <c r="L23" s="8">
        <f t="shared" si="3"/>
        <v>-171.599245770798</v>
      </c>
      <c r="M23" s="4">
        <f t="shared" si="30"/>
        <v>0.00133990069855277</v>
      </c>
      <c r="N23" s="8">
        <f t="shared" si="4"/>
        <v>-95.9624781198854</v>
      </c>
      <c r="O23" s="4">
        <f t="shared" si="30"/>
        <v>0.00157904063025165</v>
      </c>
      <c r="P23" s="8">
        <f t="shared" si="5"/>
        <v>-55.7550240195569</v>
      </c>
      <c r="Q23" s="4">
        <f t="shared" si="30"/>
        <v>0.00168382657444514</v>
      </c>
      <c r="R23" s="8">
        <f t="shared" si="6"/>
        <v>140.988782392688</v>
      </c>
      <c r="S23" s="4">
        <f t="shared" si="30"/>
        <v>0.106356220218087</v>
      </c>
      <c r="T23" s="8">
        <f t="shared" si="7"/>
        <v>89.4789068011546</v>
      </c>
      <c r="U23" s="4">
        <f t="shared" si="30"/>
        <v>0.0803932158177617</v>
      </c>
      <c r="V23" s="8">
        <f t="shared" si="8"/>
        <v>-179.887057677495</v>
      </c>
      <c r="W23" s="4">
        <f t="shared" si="31"/>
        <v>0.000383614789475206</v>
      </c>
      <c r="X23" s="8">
        <f t="shared" si="9"/>
        <v>-15.7813934662186</v>
      </c>
      <c r="Y23" s="4">
        <f t="shared" si="32"/>
        <v>0.00316140888520522</v>
      </c>
      <c r="Z23" s="8">
        <f t="shared" si="10"/>
        <v>-74.738162043311</v>
      </c>
      <c r="AA23" s="4">
        <f t="shared" si="33"/>
        <v>0.000687540127734747</v>
      </c>
      <c r="AB23" s="8">
        <f t="shared" si="11"/>
        <v>162.118437546189</v>
      </c>
      <c r="AC23" s="4">
        <f t="shared" si="34"/>
        <v>0.000911294944975324</v>
      </c>
      <c r="AD23" s="8">
        <f t="shared" si="12"/>
        <v>-67.3604628363629</v>
      </c>
      <c r="AE23" s="4">
        <f t="shared" si="35"/>
        <v>0.000197928352005327</v>
      </c>
      <c r="AF23" s="8">
        <f t="shared" si="13"/>
        <v>-72.8384753993994</v>
      </c>
      <c r="AG23" s="4">
        <f t="shared" si="36"/>
        <v>2.66069693198797E-05</v>
      </c>
      <c r="AH23" s="8">
        <f t="shared" si="14"/>
        <v>85.8597552177885</v>
      </c>
      <c r="AI23" s="4">
        <f t="shared" si="37"/>
        <v>5.61096967639459E-05</v>
      </c>
      <c r="AJ23" s="8">
        <f t="shared" si="15"/>
        <v>153.052965817129</v>
      </c>
      <c r="AK23" s="4">
        <f t="shared" si="38"/>
        <v>0.000375275067508288</v>
      </c>
      <c r="AL23" s="8">
        <f t="shared" si="16"/>
        <v>86.4774602895164</v>
      </c>
      <c r="AM23" s="4">
        <f t="shared" si="39"/>
      </c>
      <c r="AN23" s="8">
        <f t="shared" si="17"/>
      </c>
      <c r="AO23" s="4">
        <f t="shared" si="40"/>
      </c>
      <c r="AP23" s="8">
        <f t="shared" si="18"/>
      </c>
      <c r="AQ23" s="4">
        <f t="shared" si="41"/>
      </c>
      <c r="AR23" s="8">
        <f t="shared" si="19"/>
      </c>
      <c r="AS23" s="4">
        <f t="shared" si="42"/>
      </c>
      <c r="AT23" s="8">
        <f t="shared" si="20"/>
      </c>
      <c r="AU23" s="4">
        <f t="shared" si="43"/>
      </c>
      <c r="AV23" s="8">
        <f t="shared" si="21"/>
      </c>
      <c r="AW23" s="4">
        <f t="shared" si="44"/>
      </c>
      <c r="AX23" s="8">
        <f t="shared" si="22"/>
      </c>
      <c r="AY23" s="4">
        <f t="shared" si="45"/>
      </c>
      <c r="AZ23" s="8">
        <f t="shared" si="23"/>
      </c>
      <c r="BA23" s="4">
        <f t="shared" si="46"/>
      </c>
      <c r="BB23" s="8">
        <f t="shared" si="24"/>
      </c>
      <c r="BC23" s="4">
        <f t="shared" si="47"/>
      </c>
      <c r="BD23" s="8">
        <f t="shared" si="25"/>
      </c>
      <c r="BE23" s="4">
        <f t="shared" si="48"/>
      </c>
      <c r="BF23" s="8">
        <f t="shared" si="26"/>
      </c>
      <c r="BG23" s="4">
        <f t="shared" si="49"/>
      </c>
      <c r="BH23" s="8">
        <f t="shared" si="27"/>
      </c>
      <c r="BI23" s="4">
        <f t="shared" si="50"/>
      </c>
      <c r="BJ23" s="8">
        <f t="shared" si="28"/>
      </c>
      <c r="BK23" s="4">
        <f t="shared" si="51"/>
      </c>
      <c r="BL23" s="8">
        <f t="shared" si="29"/>
      </c>
      <c r="BM23" s="2">
        <f t="shared" si="52"/>
        <v>0.106356220218087</v>
      </c>
    </row>
    <row r="24" spans="2:65" ht="12.75">
      <c r="B24" s="1">
        <f t="shared" si="53"/>
        <v>14</v>
      </c>
      <c r="C24" s="22" t="s">
        <v>42</v>
      </c>
      <c r="D24" s="24">
        <f>1</f>
        <v>1</v>
      </c>
      <c r="E24" s="4">
        <f t="shared" si="30"/>
        <v>0.000453114295226573</v>
      </c>
      <c r="F24" s="8">
        <f t="shared" si="0"/>
        <v>0</v>
      </c>
      <c r="G24" s="4">
        <f t="shared" si="30"/>
        <v>0.00330218539671528</v>
      </c>
      <c r="H24" s="8">
        <f t="shared" si="1"/>
        <v>0</v>
      </c>
      <c r="I24" s="4">
        <f t="shared" si="30"/>
        <v>0.0164677051401454</v>
      </c>
      <c r="J24" s="8">
        <f t="shared" si="2"/>
        <v>-0.00933003416846868</v>
      </c>
      <c r="K24" s="4">
        <f t="shared" si="30"/>
        <v>0.000945755225753929</v>
      </c>
      <c r="L24" s="8">
        <f t="shared" si="3"/>
        <v>-11.3379083382125</v>
      </c>
      <c r="M24" s="4">
        <f t="shared" si="30"/>
        <v>0.00330904800135985</v>
      </c>
      <c r="N24" s="8">
        <f t="shared" si="4"/>
        <v>-127.841893409907</v>
      </c>
      <c r="O24" s="4">
        <f t="shared" si="30"/>
        <v>0.0178351032663235</v>
      </c>
      <c r="P24" s="8">
        <f t="shared" si="5"/>
        <v>1.43910745441125</v>
      </c>
      <c r="Q24" s="4">
        <f t="shared" si="30"/>
        <v>0.00172395592332528</v>
      </c>
      <c r="R24" s="8">
        <f t="shared" si="6"/>
        <v>116.83267598913</v>
      </c>
      <c r="S24" s="4">
        <f t="shared" si="30"/>
        <v>0.000248651322549217</v>
      </c>
      <c r="T24" s="8">
        <f t="shared" si="7"/>
        <v>64.7959297857717</v>
      </c>
      <c r="U24" s="4">
        <f t="shared" si="30"/>
        <v>0.000246366783501609</v>
      </c>
      <c r="V24" s="8">
        <f t="shared" si="8"/>
        <v>90.3220358256791</v>
      </c>
      <c r="W24" s="4">
        <f t="shared" si="31"/>
        <v>0.00948574636514077</v>
      </c>
      <c r="X24" s="8">
        <f t="shared" si="9"/>
        <v>70.0104766452639</v>
      </c>
      <c r="Y24" s="4">
        <f t="shared" si="32"/>
        <v>0.00125548977866339</v>
      </c>
      <c r="Z24" s="8">
        <f t="shared" si="10"/>
        <v>-26.9245506725086</v>
      </c>
      <c r="AA24" s="4">
        <f t="shared" si="33"/>
        <v>0.00886584360091966</v>
      </c>
      <c r="AB24" s="8">
        <f t="shared" si="11"/>
        <v>-108.057393855104</v>
      </c>
      <c r="AC24" s="4">
        <f t="shared" si="34"/>
        <v>0.00693923798408968</v>
      </c>
      <c r="AD24" s="8">
        <f t="shared" si="12"/>
        <v>-83.6010652164764</v>
      </c>
      <c r="AE24" s="4">
        <f t="shared" si="35"/>
        <v>0.00015927433261483</v>
      </c>
      <c r="AF24" s="8">
        <f t="shared" si="13"/>
        <v>-112.765371455601</v>
      </c>
      <c r="AG24" s="4">
        <f t="shared" si="36"/>
        <v>0.0215890504026013</v>
      </c>
      <c r="AH24" s="8">
        <f t="shared" si="14"/>
        <v>86.5159401355047</v>
      </c>
      <c r="AI24" s="4">
        <f t="shared" si="37"/>
        <v>0.00699830407969253</v>
      </c>
      <c r="AJ24" s="8">
        <f t="shared" si="15"/>
        <v>-163.079570219688</v>
      </c>
      <c r="AK24" s="4">
        <f t="shared" si="38"/>
        <v>6.05043576880909E-05</v>
      </c>
      <c r="AL24" s="8">
        <f t="shared" si="16"/>
        <v>-34.5622242139258</v>
      </c>
      <c r="AM24" s="4">
        <f t="shared" si="39"/>
      </c>
      <c r="AN24" s="8">
        <f t="shared" si="17"/>
      </c>
      <c r="AO24" s="4">
        <f t="shared" si="40"/>
      </c>
      <c r="AP24" s="8">
        <f t="shared" si="18"/>
      </c>
      <c r="AQ24" s="4">
        <f t="shared" si="41"/>
      </c>
      <c r="AR24" s="8">
        <f t="shared" si="19"/>
      </c>
      <c r="AS24" s="4">
        <f t="shared" si="42"/>
      </c>
      <c r="AT24" s="8">
        <f t="shared" si="20"/>
      </c>
      <c r="AU24" s="4">
        <f t="shared" si="43"/>
      </c>
      <c r="AV24" s="8">
        <f t="shared" si="21"/>
      </c>
      <c r="AW24" s="4">
        <f t="shared" si="44"/>
      </c>
      <c r="AX24" s="8">
        <f t="shared" si="22"/>
      </c>
      <c r="AY24" s="4">
        <f t="shared" si="45"/>
      </c>
      <c r="AZ24" s="8">
        <f t="shared" si="23"/>
      </c>
      <c r="BA24" s="4">
        <f t="shared" si="46"/>
      </c>
      <c r="BB24" s="8">
        <f t="shared" si="24"/>
      </c>
      <c r="BC24" s="4">
        <f t="shared" si="47"/>
      </c>
      <c r="BD24" s="8">
        <f t="shared" si="25"/>
      </c>
      <c r="BE24" s="4">
        <f t="shared" si="48"/>
      </c>
      <c r="BF24" s="8">
        <f t="shared" si="26"/>
      </c>
      <c r="BG24" s="4">
        <f t="shared" si="49"/>
      </c>
      <c r="BH24" s="8">
        <f t="shared" si="27"/>
      </c>
      <c r="BI24" s="4">
        <f t="shared" si="50"/>
      </c>
      <c r="BJ24" s="8">
        <f t="shared" si="28"/>
      </c>
      <c r="BK24" s="4">
        <f t="shared" si="51"/>
      </c>
      <c r="BL24" s="8">
        <f t="shared" si="29"/>
      </c>
      <c r="BM24" s="2">
        <f t="shared" si="52"/>
        <v>0.0215890504026013</v>
      </c>
    </row>
    <row r="25" spans="2:65" ht="12.75">
      <c r="B25" s="1">
        <f t="shared" si="53"/>
        <v>15</v>
      </c>
      <c r="C25" s="22" t="s">
        <v>43</v>
      </c>
      <c r="D25" s="24">
        <f>1</f>
        <v>1</v>
      </c>
      <c r="E25" s="4">
        <f t="shared" si="30"/>
        <v>0.00586977287931207</v>
      </c>
      <c r="F25" s="8">
        <f t="shared" si="0"/>
        <v>180</v>
      </c>
      <c r="G25" s="4">
        <f t="shared" si="30"/>
        <v>0.00547991461410829</v>
      </c>
      <c r="H25" s="8">
        <f t="shared" si="1"/>
        <v>0</v>
      </c>
      <c r="I25" s="4">
        <f t="shared" si="30"/>
        <v>0.0241625078554307</v>
      </c>
      <c r="J25" s="8">
        <f t="shared" si="2"/>
        <v>-7.87732013305078</v>
      </c>
      <c r="K25" s="4">
        <f t="shared" si="30"/>
        <v>0.00572727642770986</v>
      </c>
      <c r="L25" s="8">
        <f t="shared" si="3"/>
        <v>30.1936263824689</v>
      </c>
      <c r="M25" s="4">
        <f t="shared" si="30"/>
        <v>0.0157605508501372</v>
      </c>
      <c r="N25" s="8">
        <f t="shared" si="4"/>
        <v>85.3302449702515</v>
      </c>
      <c r="O25" s="4">
        <f t="shared" si="30"/>
        <v>0.00633373315010011</v>
      </c>
      <c r="P25" s="8">
        <f t="shared" si="5"/>
        <v>149.423545256968</v>
      </c>
      <c r="Q25" s="4">
        <f t="shared" si="30"/>
        <v>0.0122149630049986</v>
      </c>
      <c r="R25" s="8">
        <f t="shared" si="6"/>
        <v>-176.549828356172</v>
      </c>
      <c r="S25" s="4">
        <f t="shared" si="30"/>
        <v>0.0109226260722622</v>
      </c>
      <c r="T25" s="8">
        <f t="shared" si="7"/>
        <v>-23.9909403275359</v>
      </c>
      <c r="U25" s="4">
        <f t="shared" si="30"/>
        <v>0.00973506923234579</v>
      </c>
      <c r="V25" s="8">
        <f t="shared" si="8"/>
        <v>-112.713824429818</v>
      </c>
      <c r="W25" s="4">
        <f t="shared" si="31"/>
        <v>0.000426010385431642</v>
      </c>
      <c r="X25" s="8">
        <f t="shared" si="9"/>
        <v>127.581756179604</v>
      </c>
      <c r="Y25" s="4">
        <f t="shared" si="32"/>
        <v>0.0438094109727617</v>
      </c>
      <c r="Z25" s="8">
        <f t="shared" si="10"/>
        <v>-90.7511958815997</v>
      </c>
      <c r="AA25" s="4">
        <f t="shared" si="33"/>
        <v>0.00611536689373373</v>
      </c>
      <c r="AB25" s="8">
        <f t="shared" si="11"/>
        <v>-168.930079410681</v>
      </c>
      <c r="AC25" s="4">
        <f t="shared" si="34"/>
        <v>0.00444502276194306</v>
      </c>
      <c r="AD25" s="8">
        <f t="shared" si="12"/>
        <v>139.815320877682</v>
      </c>
      <c r="AE25" s="4">
        <f t="shared" si="35"/>
        <v>0.00740100165962175</v>
      </c>
      <c r="AF25" s="8">
        <f t="shared" si="13"/>
        <v>165.990285842144</v>
      </c>
      <c r="AG25" s="4">
        <f t="shared" si="36"/>
        <v>0.0125816568272648</v>
      </c>
      <c r="AH25" s="8">
        <f t="shared" si="14"/>
        <v>-162.704186183643</v>
      </c>
      <c r="AI25" s="4">
        <f t="shared" si="37"/>
        <v>0.0236981033513442</v>
      </c>
      <c r="AJ25" s="8">
        <f t="shared" si="15"/>
        <v>-93.2594624185845</v>
      </c>
      <c r="AK25" s="4">
        <f t="shared" si="38"/>
        <v>0.00309201904605785</v>
      </c>
      <c r="AL25" s="8">
        <f t="shared" si="16"/>
        <v>17.9032505377591</v>
      </c>
      <c r="AM25" s="4">
        <f t="shared" si="39"/>
      </c>
      <c r="AN25" s="8">
        <f t="shared" si="17"/>
      </c>
      <c r="AO25" s="4">
        <f t="shared" si="40"/>
      </c>
      <c r="AP25" s="8">
        <f t="shared" si="18"/>
      </c>
      <c r="AQ25" s="4">
        <f t="shared" si="41"/>
      </c>
      <c r="AR25" s="8">
        <f t="shared" si="19"/>
      </c>
      <c r="AS25" s="4">
        <f t="shared" si="42"/>
      </c>
      <c r="AT25" s="8">
        <f t="shared" si="20"/>
      </c>
      <c r="AU25" s="4">
        <f t="shared" si="43"/>
      </c>
      <c r="AV25" s="8">
        <f t="shared" si="21"/>
      </c>
      <c r="AW25" s="4">
        <f t="shared" si="44"/>
      </c>
      <c r="AX25" s="8">
        <f t="shared" si="22"/>
      </c>
      <c r="AY25" s="4">
        <f t="shared" si="45"/>
      </c>
      <c r="AZ25" s="8">
        <f t="shared" si="23"/>
      </c>
      <c r="BA25" s="4">
        <f t="shared" si="46"/>
      </c>
      <c r="BB25" s="8">
        <f t="shared" si="24"/>
      </c>
      <c r="BC25" s="4">
        <f t="shared" si="47"/>
      </c>
      <c r="BD25" s="8">
        <f t="shared" si="25"/>
      </c>
      <c r="BE25" s="4">
        <f t="shared" si="48"/>
      </c>
      <c r="BF25" s="8">
        <f t="shared" si="26"/>
      </c>
      <c r="BG25" s="4">
        <f t="shared" si="49"/>
      </c>
      <c r="BH25" s="8">
        <f t="shared" si="27"/>
      </c>
      <c r="BI25" s="4">
        <f t="shared" si="50"/>
      </c>
      <c r="BJ25" s="8">
        <f t="shared" si="28"/>
      </c>
      <c r="BK25" s="4">
        <f t="shared" si="51"/>
      </c>
      <c r="BL25" s="8">
        <f t="shared" si="29"/>
      </c>
      <c r="BM25" s="2">
        <f t="shared" si="52"/>
        <v>0.0438094109727617</v>
      </c>
    </row>
    <row r="26" spans="2:65" ht="12.75">
      <c r="B26" s="1">
        <f t="shared" si="53"/>
        <v>16</v>
      </c>
      <c r="C26" s="22" t="s">
        <v>44</v>
      </c>
      <c r="D26" s="24">
        <f>1</f>
        <v>1</v>
      </c>
      <c r="E26" s="4">
        <f t="shared" si="30"/>
        <v>0.00450245520938912</v>
      </c>
      <c r="F26" s="8">
        <f t="shared" si="0"/>
        <v>180</v>
      </c>
      <c r="G26" s="4">
        <f t="shared" si="30"/>
        <v>0.00446529874091934</v>
      </c>
      <c r="H26" s="8">
        <f t="shared" si="1"/>
        <v>0</v>
      </c>
      <c r="I26" s="4">
        <f t="shared" si="30"/>
        <v>0.0139627806375305</v>
      </c>
      <c r="J26" s="8">
        <f t="shared" si="2"/>
        <v>70.0863065942392</v>
      </c>
      <c r="K26" s="4">
        <f t="shared" si="30"/>
        <v>0.00529708953238168</v>
      </c>
      <c r="L26" s="8">
        <f t="shared" si="3"/>
        <v>144.703168015275</v>
      </c>
      <c r="M26" s="4">
        <f t="shared" si="30"/>
        <v>0.0165583129751989</v>
      </c>
      <c r="N26" s="8">
        <f t="shared" si="4"/>
        <v>175.976444324901</v>
      </c>
      <c r="O26" s="4">
        <f t="shared" si="30"/>
        <v>0.00731677529347777</v>
      </c>
      <c r="P26" s="8">
        <f t="shared" si="5"/>
        <v>26.7057029911854</v>
      </c>
      <c r="Q26" s="4">
        <f t="shared" si="30"/>
        <v>0.0112204699867032</v>
      </c>
      <c r="R26" s="8">
        <f t="shared" si="6"/>
        <v>90.2158425918519</v>
      </c>
      <c r="S26" s="4">
        <f t="shared" si="30"/>
        <v>0.0111675241548755</v>
      </c>
      <c r="T26" s="8">
        <f t="shared" si="7"/>
        <v>64.4237143975667</v>
      </c>
      <c r="U26" s="4">
        <f t="shared" si="30"/>
        <v>0.00853919148662968</v>
      </c>
      <c r="V26" s="8">
        <f t="shared" si="8"/>
        <v>159.496583617852</v>
      </c>
      <c r="W26" s="4">
        <f t="shared" si="31"/>
        <v>0.000316021534723986</v>
      </c>
      <c r="X26" s="8">
        <f t="shared" si="9"/>
        <v>-128.040557784978</v>
      </c>
      <c r="Y26" s="4">
        <f t="shared" si="32"/>
        <v>0.00801025643480894</v>
      </c>
      <c r="Z26" s="8">
        <f t="shared" si="10"/>
        <v>-26.3118330101153</v>
      </c>
      <c r="AA26" s="4">
        <f t="shared" si="33"/>
        <v>0.00421529714287932</v>
      </c>
      <c r="AB26" s="8">
        <f t="shared" si="11"/>
        <v>92.3247916576735</v>
      </c>
      <c r="AC26" s="4">
        <f t="shared" si="34"/>
        <v>0.0272173956548764</v>
      </c>
      <c r="AD26" s="8">
        <f t="shared" si="12"/>
        <v>-92.0573496432458</v>
      </c>
      <c r="AE26" s="4">
        <f t="shared" si="35"/>
        <v>0.0274757505533836</v>
      </c>
      <c r="AF26" s="8">
        <f t="shared" si="13"/>
        <v>-93.2955524410497</v>
      </c>
      <c r="AG26" s="4">
        <f t="shared" si="36"/>
        <v>0.00101338614277185</v>
      </c>
      <c r="AH26" s="8">
        <f t="shared" si="14"/>
        <v>112.818745346556</v>
      </c>
      <c r="AI26" s="4">
        <f t="shared" si="37"/>
        <v>0.0013695822028765</v>
      </c>
      <c r="AJ26" s="8">
        <f t="shared" si="15"/>
        <v>-169.493553401066</v>
      </c>
      <c r="AK26" s="4">
        <f t="shared" si="38"/>
        <v>0.0206242817547558</v>
      </c>
      <c r="AL26" s="8">
        <f t="shared" si="16"/>
        <v>-92.4448189928443</v>
      </c>
      <c r="AM26" s="4">
        <f t="shared" si="39"/>
      </c>
      <c r="AN26" s="8">
        <f t="shared" si="17"/>
      </c>
      <c r="AO26" s="4">
        <f t="shared" si="40"/>
      </c>
      <c r="AP26" s="8">
        <f t="shared" si="18"/>
      </c>
      <c r="AQ26" s="4">
        <f t="shared" si="41"/>
      </c>
      <c r="AR26" s="8">
        <f t="shared" si="19"/>
      </c>
      <c r="AS26" s="4">
        <f t="shared" si="42"/>
      </c>
      <c r="AT26" s="8">
        <f t="shared" si="20"/>
      </c>
      <c r="AU26" s="4">
        <f t="shared" si="43"/>
      </c>
      <c r="AV26" s="8">
        <f t="shared" si="21"/>
      </c>
      <c r="AW26" s="4">
        <f t="shared" si="44"/>
      </c>
      <c r="AX26" s="8">
        <f t="shared" si="22"/>
      </c>
      <c r="AY26" s="4">
        <f t="shared" si="45"/>
      </c>
      <c r="AZ26" s="8">
        <f t="shared" si="23"/>
      </c>
      <c r="BA26" s="4">
        <f t="shared" si="46"/>
      </c>
      <c r="BB26" s="8">
        <f t="shared" si="24"/>
      </c>
      <c r="BC26" s="4">
        <f t="shared" si="47"/>
      </c>
      <c r="BD26" s="8">
        <f t="shared" si="25"/>
      </c>
      <c r="BE26" s="4">
        <f t="shared" si="48"/>
      </c>
      <c r="BF26" s="8">
        <f t="shared" si="26"/>
      </c>
      <c r="BG26" s="4">
        <f t="shared" si="49"/>
      </c>
      <c r="BH26" s="8">
        <f t="shared" si="27"/>
      </c>
      <c r="BI26" s="4">
        <f t="shared" si="50"/>
      </c>
      <c r="BJ26" s="8">
        <f t="shared" si="28"/>
      </c>
      <c r="BK26" s="4">
        <f t="shared" si="51"/>
      </c>
      <c r="BL26" s="8">
        <f t="shared" si="29"/>
      </c>
      <c r="BM26" s="2">
        <f t="shared" si="52"/>
        <v>0.0274757505533836</v>
      </c>
    </row>
    <row r="27" spans="2:65" ht="12.75">
      <c r="B27" s="1">
        <f t="shared" si="53"/>
        <v>17</v>
      </c>
      <c r="C27" s="22"/>
      <c r="D27" s="24">
        <f>1</f>
        <v>1</v>
      </c>
      <c r="E27" s="4">
        <f t="shared" si="30"/>
      </c>
      <c r="F27" s="8">
        <f t="shared" si="0"/>
      </c>
      <c r="G27" s="4">
        <f t="shared" si="30"/>
      </c>
      <c r="H27" s="8">
        <f t="shared" si="1"/>
      </c>
      <c r="I27" s="4">
        <f t="shared" si="30"/>
      </c>
      <c r="J27" s="8">
        <f t="shared" si="2"/>
      </c>
      <c r="K27" s="4">
        <f t="shared" si="30"/>
      </c>
      <c r="L27" s="8">
        <f t="shared" si="3"/>
      </c>
      <c r="M27" s="4">
        <f t="shared" si="30"/>
      </c>
      <c r="N27" s="8">
        <f t="shared" si="4"/>
      </c>
      <c r="O27" s="4">
        <f t="shared" si="30"/>
      </c>
      <c r="P27" s="8">
        <f t="shared" si="5"/>
      </c>
      <c r="Q27" s="4">
        <f t="shared" si="30"/>
      </c>
      <c r="R27" s="8">
        <f t="shared" si="6"/>
      </c>
      <c r="S27" s="4">
        <f t="shared" si="30"/>
      </c>
      <c r="T27" s="8">
        <f t="shared" si="7"/>
      </c>
      <c r="U27" s="4">
        <f t="shared" si="30"/>
      </c>
      <c r="V27" s="8">
        <f t="shared" si="8"/>
      </c>
      <c r="W27" s="4">
        <f t="shared" si="31"/>
      </c>
      <c r="X27" s="8">
        <f t="shared" si="9"/>
      </c>
      <c r="Y27" s="4">
        <f t="shared" si="32"/>
      </c>
      <c r="Z27" s="8">
        <f t="shared" si="10"/>
      </c>
      <c r="AA27" s="4">
        <f t="shared" si="33"/>
      </c>
      <c r="AB27" s="8">
        <f t="shared" si="11"/>
      </c>
      <c r="AC27" s="4">
        <f t="shared" si="34"/>
      </c>
      <c r="AD27" s="8">
        <f t="shared" si="12"/>
      </c>
      <c r="AE27" s="4">
        <f t="shared" si="35"/>
      </c>
      <c r="AF27" s="8">
        <f t="shared" si="13"/>
      </c>
      <c r="AG27" s="4">
        <f t="shared" si="36"/>
      </c>
      <c r="AH27" s="8">
        <f t="shared" si="14"/>
      </c>
      <c r="AI27" s="4">
        <f t="shared" si="37"/>
      </c>
      <c r="AJ27" s="8">
        <f t="shared" si="15"/>
      </c>
      <c r="AK27" s="4">
        <f t="shared" si="38"/>
      </c>
      <c r="AL27" s="8">
        <f t="shared" si="16"/>
      </c>
      <c r="AM27" s="4">
        <f t="shared" si="39"/>
      </c>
      <c r="AN27" s="8">
        <f t="shared" si="17"/>
      </c>
      <c r="AO27" s="4">
        <f t="shared" si="40"/>
      </c>
      <c r="AP27" s="8">
        <f t="shared" si="18"/>
      </c>
      <c r="AQ27" s="4">
        <f t="shared" si="41"/>
      </c>
      <c r="AR27" s="8">
        <f t="shared" si="19"/>
      </c>
      <c r="AS27" s="4">
        <f t="shared" si="42"/>
      </c>
      <c r="AT27" s="8">
        <f t="shared" si="20"/>
      </c>
      <c r="AU27" s="4">
        <f t="shared" si="43"/>
      </c>
      <c r="AV27" s="8">
        <f t="shared" si="21"/>
      </c>
      <c r="AW27" s="4">
        <f t="shared" si="44"/>
      </c>
      <c r="AX27" s="8">
        <f t="shared" si="22"/>
      </c>
      <c r="AY27" s="4">
        <f t="shared" si="45"/>
      </c>
      <c r="AZ27" s="8">
        <f t="shared" si="23"/>
      </c>
      <c r="BA27" s="4">
        <f t="shared" si="46"/>
      </c>
      <c r="BB27" s="8">
        <f t="shared" si="24"/>
      </c>
      <c r="BC27" s="4">
        <f t="shared" si="47"/>
      </c>
      <c r="BD27" s="8">
        <f t="shared" si="25"/>
      </c>
      <c r="BE27" s="4">
        <f t="shared" si="48"/>
      </c>
      <c r="BF27" s="8">
        <f t="shared" si="26"/>
      </c>
      <c r="BG27" s="4">
        <f t="shared" si="49"/>
      </c>
      <c r="BH27" s="8">
        <f t="shared" si="27"/>
      </c>
      <c r="BI27" s="4">
        <f t="shared" si="50"/>
      </c>
      <c r="BJ27" s="8">
        <f t="shared" si="28"/>
      </c>
      <c r="BK27" s="4">
        <f t="shared" si="51"/>
      </c>
      <c r="BL27" s="8">
        <f t="shared" si="29"/>
      </c>
      <c r="BM27" s="2">
        <f t="shared" si="52"/>
        <v>0</v>
      </c>
    </row>
    <row r="28" spans="2:65" ht="12.75">
      <c r="B28" s="1">
        <f t="shared" si="53"/>
        <v>18</v>
      </c>
      <c r="C28" s="22"/>
      <c r="D28" s="24">
        <f>1</f>
        <v>1</v>
      </c>
      <c r="E28" s="4">
        <f t="shared" si="30"/>
      </c>
      <c r="F28" s="8">
        <f t="shared" si="0"/>
      </c>
      <c r="G28" s="4">
        <f t="shared" si="30"/>
      </c>
      <c r="H28" s="8">
        <f t="shared" si="1"/>
      </c>
      <c r="I28" s="4">
        <f t="shared" si="30"/>
      </c>
      <c r="J28" s="8">
        <f t="shared" si="2"/>
      </c>
      <c r="K28" s="4">
        <f t="shared" si="30"/>
      </c>
      <c r="L28" s="8">
        <f t="shared" si="3"/>
      </c>
      <c r="M28" s="4">
        <f t="shared" si="30"/>
      </c>
      <c r="N28" s="8">
        <f t="shared" si="4"/>
      </c>
      <c r="O28" s="4">
        <f t="shared" si="30"/>
      </c>
      <c r="P28" s="8">
        <f t="shared" si="5"/>
      </c>
      <c r="Q28" s="4">
        <f t="shared" si="30"/>
      </c>
      <c r="R28" s="8">
        <f t="shared" si="6"/>
      </c>
      <c r="S28" s="4">
        <f t="shared" si="30"/>
      </c>
      <c r="T28" s="8">
        <f t="shared" si="7"/>
      </c>
      <c r="U28" s="4">
        <f t="shared" si="30"/>
      </c>
      <c r="V28" s="8">
        <f t="shared" si="8"/>
      </c>
      <c r="W28" s="4">
        <f t="shared" si="31"/>
      </c>
      <c r="X28" s="8">
        <f t="shared" si="9"/>
      </c>
      <c r="Y28" s="4">
        <f t="shared" si="32"/>
      </c>
      <c r="Z28" s="8">
        <f t="shared" si="10"/>
      </c>
      <c r="AA28" s="4">
        <f t="shared" si="33"/>
      </c>
      <c r="AB28" s="8">
        <f t="shared" si="11"/>
      </c>
      <c r="AC28" s="4">
        <f t="shared" si="34"/>
      </c>
      <c r="AD28" s="8">
        <f t="shared" si="12"/>
      </c>
      <c r="AE28" s="4">
        <f t="shared" si="35"/>
      </c>
      <c r="AF28" s="8">
        <f t="shared" si="13"/>
      </c>
      <c r="AG28" s="4">
        <f t="shared" si="36"/>
      </c>
      <c r="AH28" s="8">
        <f t="shared" si="14"/>
      </c>
      <c r="AI28" s="4">
        <f t="shared" si="37"/>
      </c>
      <c r="AJ28" s="8">
        <f t="shared" si="15"/>
      </c>
      <c r="AK28" s="4">
        <f t="shared" si="38"/>
      </c>
      <c r="AL28" s="8">
        <f t="shared" si="16"/>
      </c>
      <c r="AM28" s="4">
        <f t="shared" si="39"/>
      </c>
      <c r="AN28" s="8">
        <f t="shared" si="17"/>
      </c>
      <c r="AO28" s="4">
        <f t="shared" si="40"/>
      </c>
      <c r="AP28" s="8">
        <f t="shared" si="18"/>
      </c>
      <c r="AQ28" s="4">
        <f t="shared" si="41"/>
      </c>
      <c r="AR28" s="8">
        <f t="shared" si="19"/>
      </c>
      <c r="AS28" s="4">
        <f t="shared" si="42"/>
      </c>
      <c r="AT28" s="8">
        <f t="shared" si="20"/>
      </c>
      <c r="AU28" s="4">
        <f t="shared" si="43"/>
      </c>
      <c r="AV28" s="8">
        <f t="shared" si="21"/>
      </c>
      <c r="AW28" s="4">
        <f t="shared" si="44"/>
      </c>
      <c r="AX28" s="8">
        <f t="shared" si="22"/>
      </c>
      <c r="AY28" s="4">
        <f t="shared" si="45"/>
      </c>
      <c r="AZ28" s="8">
        <f t="shared" si="23"/>
      </c>
      <c r="BA28" s="4">
        <f t="shared" si="46"/>
      </c>
      <c r="BB28" s="8">
        <f t="shared" si="24"/>
      </c>
      <c r="BC28" s="4">
        <f t="shared" si="47"/>
      </c>
      <c r="BD28" s="8">
        <f t="shared" si="25"/>
      </c>
      <c r="BE28" s="4">
        <f t="shared" si="48"/>
      </c>
      <c r="BF28" s="8">
        <f t="shared" si="26"/>
      </c>
      <c r="BG28" s="4">
        <f t="shared" si="49"/>
      </c>
      <c r="BH28" s="8">
        <f t="shared" si="27"/>
      </c>
      <c r="BI28" s="4">
        <f t="shared" si="50"/>
      </c>
      <c r="BJ28" s="8">
        <f t="shared" si="28"/>
      </c>
      <c r="BK28" s="4">
        <f t="shared" si="51"/>
      </c>
      <c r="BL28" s="8">
        <f t="shared" si="29"/>
      </c>
      <c r="BM28" s="2">
        <f t="shared" si="52"/>
        <v>0</v>
      </c>
    </row>
    <row r="29" spans="2:65" ht="12.75">
      <c r="B29" s="1">
        <f t="shared" si="53"/>
        <v>19</v>
      </c>
      <c r="C29" s="22"/>
      <c r="D29" s="24">
        <f>1</f>
        <v>1</v>
      </c>
      <c r="E29" s="4">
        <f t="shared" si="30"/>
      </c>
      <c r="F29" s="8">
        <f t="shared" si="0"/>
      </c>
      <c r="G29" s="4">
        <f t="shared" si="30"/>
      </c>
      <c r="H29" s="8">
        <f t="shared" si="1"/>
      </c>
      <c r="I29" s="4">
        <f t="shared" si="30"/>
      </c>
      <c r="J29" s="8">
        <f t="shared" si="2"/>
      </c>
      <c r="K29" s="4">
        <f t="shared" si="30"/>
      </c>
      <c r="L29" s="8">
        <f t="shared" si="3"/>
      </c>
      <c r="M29" s="4">
        <f t="shared" si="30"/>
      </c>
      <c r="N29" s="8">
        <f t="shared" si="4"/>
      </c>
      <c r="O29" s="4">
        <f t="shared" si="30"/>
      </c>
      <c r="P29" s="8">
        <f t="shared" si="5"/>
      </c>
      <c r="Q29" s="4">
        <f t="shared" si="30"/>
      </c>
      <c r="R29" s="8">
        <f t="shared" si="6"/>
      </c>
      <c r="S29" s="4">
        <f t="shared" si="30"/>
      </c>
      <c r="T29" s="8">
        <f t="shared" si="7"/>
      </c>
      <c r="U29" s="4">
        <f t="shared" si="30"/>
      </c>
      <c r="V29" s="8">
        <f t="shared" si="8"/>
      </c>
      <c r="W29" s="4">
        <f t="shared" si="31"/>
      </c>
      <c r="X29" s="8">
        <f t="shared" si="9"/>
      </c>
      <c r="Y29" s="4">
        <f t="shared" si="32"/>
      </c>
      <c r="Z29" s="8">
        <f t="shared" si="10"/>
      </c>
      <c r="AA29" s="4">
        <f t="shared" si="33"/>
      </c>
      <c r="AB29" s="8">
        <f t="shared" si="11"/>
      </c>
      <c r="AC29" s="4">
        <f t="shared" si="34"/>
      </c>
      <c r="AD29" s="8">
        <f t="shared" si="12"/>
      </c>
      <c r="AE29" s="4">
        <f t="shared" si="35"/>
      </c>
      <c r="AF29" s="8">
        <f t="shared" si="13"/>
      </c>
      <c r="AG29" s="4">
        <f t="shared" si="36"/>
      </c>
      <c r="AH29" s="8">
        <f t="shared" si="14"/>
      </c>
      <c r="AI29" s="4">
        <f t="shared" si="37"/>
      </c>
      <c r="AJ29" s="8">
        <f t="shared" si="15"/>
      </c>
      <c r="AK29" s="4">
        <f t="shared" si="38"/>
      </c>
      <c r="AL29" s="8">
        <f t="shared" si="16"/>
      </c>
      <c r="AM29" s="4">
        <f t="shared" si="39"/>
      </c>
      <c r="AN29" s="8">
        <f t="shared" si="17"/>
      </c>
      <c r="AO29" s="4">
        <f t="shared" si="40"/>
      </c>
      <c r="AP29" s="8">
        <f t="shared" si="18"/>
      </c>
      <c r="AQ29" s="4">
        <f t="shared" si="41"/>
      </c>
      <c r="AR29" s="8">
        <f t="shared" si="19"/>
      </c>
      <c r="AS29" s="4">
        <f t="shared" si="42"/>
      </c>
      <c r="AT29" s="8">
        <f t="shared" si="20"/>
      </c>
      <c r="AU29" s="4">
        <f t="shared" si="43"/>
      </c>
      <c r="AV29" s="8">
        <f t="shared" si="21"/>
      </c>
      <c r="AW29" s="4">
        <f t="shared" si="44"/>
      </c>
      <c r="AX29" s="8">
        <f t="shared" si="22"/>
      </c>
      <c r="AY29" s="4">
        <f t="shared" si="45"/>
      </c>
      <c r="AZ29" s="8">
        <f t="shared" si="23"/>
      </c>
      <c r="BA29" s="4">
        <f t="shared" si="46"/>
      </c>
      <c r="BB29" s="8">
        <f t="shared" si="24"/>
      </c>
      <c r="BC29" s="4">
        <f t="shared" si="47"/>
      </c>
      <c r="BD29" s="8">
        <f t="shared" si="25"/>
      </c>
      <c r="BE29" s="4">
        <f t="shared" si="48"/>
      </c>
      <c r="BF29" s="8">
        <f t="shared" si="26"/>
      </c>
      <c r="BG29" s="4">
        <f t="shared" si="49"/>
      </c>
      <c r="BH29" s="8">
        <f t="shared" si="27"/>
      </c>
      <c r="BI29" s="4">
        <f t="shared" si="50"/>
      </c>
      <c r="BJ29" s="8">
        <f t="shared" si="28"/>
      </c>
      <c r="BK29" s="4">
        <f t="shared" si="51"/>
      </c>
      <c r="BL29" s="8">
        <f t="shared" si="29"/>
      </c>
      <c r="BM29" s="2">
        <f t="shared" si="52"/>
        <v>0</v>
      </c>
    </row>
    <row r="30" spans="2:65" ht="12.75">
      <c r="B30" s="1">
        <f t="shared" si="53"/>
        <v>20</v>
      </c>
      <c r="C30" s="22"/>
      <c r="D30" s="24">
        <f>1</f>
        <v>1</v>
      </c>
      <c r="E30" s="4">
        <f t="shared" si="30"/>
      </c>
      <c r="F30" s="8">
        <f t="shared" si="0"/>
      </c>
      <c r="G30" s="4">
        <f t="shared" si="30"/>
      </c>
      <c r="H30" s="8">
        <f t="shared" si="1"/>
      </c>
      <c r="I30" s="4">
        <f t="shared" si="30"/>
      </c>
      <c r="J30" s="8">
        <f t="shared" si="2"/>
      </c>
      <c r="K30" s="4">
        <f t="shared" si="30"/>
      </c>
      <c r="L30" s="8">
        <f t="shared" si="3"/>
      </c>
      <c r="M30" s="4">
        <f t="shared" si="30"/>
      </c>
      <c r="N30" s="8">
        <f t="shared" si="4"/>
      </c>
      <c r="O30" s="4">
        <f t="shared" si="30"/>
      </c>
      <c r="P30" s="8">
        <f t="shared" si="5"/>
      </c>
      <c r="Q30" s="4">
        <f t="shared" si="30"/>
      </c>
      <c r="R30" s="8">
        <f t="shared" si="6"/>
      </c>
      <c r="S30" s="4">
        <f t="shared" si="30"/>
      </c>
      <c r="T30" s="8">
        <f t="shared" si="7"/>
      </c>
      <c r="U30" s="4">
        <f t="shared" si="30"/>
      </c>
      <c r="V30" s="8">
        <f t="shared" si="8"/>
      </c>
      <c r="W30" s="4">
        <f t="shared" si="31"/>
      </c>
      <c r="X30" s="8">
        <f t="shared" si="9"/>
      </c>
      <c r="Y30" s="4">
        <f t="shared" si="32"/>
      </c>
      <c r="Z30" s="8">
        <f t="shared" si="10"/>
      </c>
      <c r="AA30" s="4">
        <f t="shared" si="33"/>
      </c>
      <c r="AB30" s="8">
        <f t="shared" si="11"/>
      </c>
      <c r="AC30" s="4">
        <f t="shared" si="34"/>
      </c>
      <c r="AD30" s="8">
        <f t="shared" si="12"/>
      </c>
      <c r="AE30" s="4">
        <f t="shared" si="35"/>
      </c>
      <c r="AF30" s="8">
        <f t="shared" si="13"/>
      </c>
      <c r="AG30" s="4">
        <f t="shared" si="36"/>
      </c>
      <c r="AH30" s="8">
        <f t="shared" si="14"/>
      </c>
      <c r="AI30" s="4">
        <f t="shared" si="37"/>
      </c>
      <c r="AJ30" s="8">
        <f t="shared" si="15"/>
      </c>
      <c r="AK30" s="4">
        <f t="shared" si="38"/>
      </c>
      <c r="AL30" s="8">
        <f t="shared" si="16"/>
      </c>
      <c r="AM30" s="4">
        <f t="shared" si="39"/>
      </c>
      <c r="AN30" s="8">
        <f t="shared" si="17"/>
      </c>
      <c r="AO30" s="4">
        <f t="shared" si="40"/>
      </c>
      <c r="AP30" s="8">
        <f t="shared" si="18"/>
      </c>
      <c r="AQ30" s="4">
        <f t="shared" si="41"/>
      </c>
      <c r="AR30" s="8">
        <f t="shared" si="19"/>
      </c>
      <c r="AS30" s="4">
        <f t="shared" si="42"/>
      </c>
      <c r="AT30" s="8">
        <f t="shared" si="20"/>
      </c>
      <c r="AU30" s="4">
        <f t="shared" si="43"/>
      </c>
      <c r="AV30" s="8">
        <f t="shared" si="21"/>
      </c>
      <c r="AW30" s="4">
        <f t="shared" si="44"/>
      </c>
      <c r="AX30" s="8">
        <f t="shared" si="22"/>
      </c>
      <c r="AY30" s="4">
        <f t="shared" si="45"/>
      </c>
      <c r="AZ30" s="8">
        <f t="shared" si="23"/>
      </c>
      <c r="BA30" s="4">
        <f t="shared" si="46"/>
      </c>
      <c r="BB30" s="8">
        <f t="shared" si="24"/>
      </c>
      <c r="BC30" s="4">
        <f t="shared" si="47"/>
      </c>
      <c r="BD30" s="8">
        <f t="shared" si="25"/>
      </c>
      <c r="BE30" s="4">
        <f t="shared" si="48"/>
      </c>
      <c r="BF30" s="8">
        <f t="shared" si="26"/>
      </c>
      <c r="BG30" s="4">
        <f t="shared" si="49"/>
      </c>
      <c r="BH30" s="8">
        <f t="shared" si="27"/>
      </c>
      <c r="BI30" s="4">
        <f t="shared" si="50"/>
      </c>
      <c r="BJ30" s="8">
        <f t="shared" si="28"/>
      </c>
      <c r="BK30" s="4">
        <f t="shared" si="51"/>
      </c>
      <c r="BL30" s="8">
        <f t="shared" si="29"/>
      </c>
      <c r="BM30" s="2">
        <f t="shared" si="52"/>
        <v>0</v>
      </c>
    </row>
    <row r="31" spans="2:65" ht="12.75">
      <c r="B31" s="1">
        <f t="shared" si="53"/>
        <v>21</v>
      </c>
      <c r="C31" s="22"/>
      <c r="D31" s="24">
        <f>1</f>
        <v>1</v>
      </c>
      <c r="E31" s="4">
        <f t="shared" si="30"/>
      </c>
      <c r="F31" s="8">
        <f t="shared" si="0"/>
      </c>
      <c r="G31" s="4">
        <f t="shared" si="30"/>
      </c>
      <c r="H31" s="8">
        <f t="shared" si="1"/>
      </c>
      <c r="I31" s="4">
        <f t="shared" si="30"/>
      </c>
      <c r="J31" s="8">
        <f t="shared" si="2"/>
      </c>
      <c r="K31" s="4">
        <f t="shared" si="30"/>
      </c>
      <c r="L31" s="8">
        <f t="shared" si="3"/>
      </c>
      <c r="M31" s="4">
        <f t="shared" si="30"/>
      </c>
      <c r="N31" s="8">
        <f t="shared" si="4"/>
      </c>
      <c r="O31" s="4">
        <f t="shared" si="30"/>
      </c>
      <c r="P31" s="8">
        <f t="shared" si="5"/>
      </c>
      <c r="Q31" s="4">
        <f t="shared" si="30"/>
      </c>
      <c r="R31" s="8">
        <f t="shared" si="6"/>
      </c>
      <c r="S31" s="4">
        <f t="shared" si="30"/>
      </c>
      <c r="T31" s="8">
        <f t="shared" si="7"/>
      </c>
      <c r="U31" s="4">
        <f t="shared" si="30"/>
      </c>
      <c r="V31" s="8">
        <f t="shared" si="8"/>
      </c>
      <c r="W31" s="4">
        <f t="shared" si="31"/>
      </c>
      <c r="X31" s="8">
        <f t="shared" si="9"/>
      </c>
      <c r="Y31" s="4">
        <f t="shared" si="32"/>
      </c>
      <c r="Z31" s="8">
        <f t="shared" si="10"/>
      </c>
      <c r="AA31" s="4">
        <f t="shared" si="33"/>
      </c>
      <c r="AB31" s="8">
        <f t="shared" si="11"/>
      </c>
      <c r="AC31" s="4">
        <f t="shared" si="34"/>
      </c>
      <c r="AD31" s="8">
        <f t="shared" si="12"/>
      </c>
      <c r="AE31" s="4">
        <f t="shared" si="35"/>
      </c>
      <c r="AF31" s="8">
        <f t="shared" si="13"/>
      </c>
      <c r="AG31" s="4">
        <f t="shared" si="36"/>
      </c>
      <c r="AH31" s="8">
        <f t="shared" si="14"/>
      </c>
      <c r="AI31" s="4">
        <f t="shared" si="37"/>
      </c>
      <c r="AJ31" s="8">
        <f t="shared" si="15"/>
      </c>
      <c r="AK31" s="4">
        <f t="shared" si="38"/>
      </c>
      <c r="AL31" s="8">
        <f t="shared" si="16"/>
      </c>
      <c r="AM31" s="4">
        <f t="shared" si="39"/>
      </c>
      <c r="AN31" s="8">
        <f t="shared" si="17"/>
      </c>
      <c r="AO31" s="4">
        <f t="shared" si="40"/>
      </c>
      <c r="AP31" s="8">
        <f t="shared" si="18"/>
      </c>
      <c r="AQ31" s="4">
        <f t="shared" si="41"/>
      </c>
      <c r="AR31" s="8">
        <f t="shared" si="19"/>
      </c>
      <c r="AS31" s="4">
        <f t="shared" si="42"/>
      </c>
      <c r="AT31" s="8">
        <f t="shared" si="20"/>
      </c>
      <c r="AU31" s="4">
        <f t="shared" si="43"/>
      </c>
      <c r="AV31" s="8">
        <f t="shared" si="21"/>
      </c>
      <c r="AW31" s="4">
        <f t="shared" si="44"/>
      </c>
      <c r="AX31" s="8">
        <f t="shared" si="22"/>
      </c>
      <c r="AY31" s="4">
        <f t="shared" si="45"/>
      </c>
      <c r="AZ31" s="8">
        <f t="shared" si="23"/>
      </c>
      <c r="BA31" s="4">
        <f t="shared" si="46"/>
      </c>
      <c r="BB31" s="8">
        <f t="shared" si="24"/>
      </c>
      <c r="BC31" s="4">
        <f t="shared" si="47"/>
      </c>
      <c r="BD31" s="8">
        <f t="shared" si="25"/>
      </c>
      <c r="BE31" s="4">
        <f t="shared" si="48"/>
      </c>
      <c r="BF31" s="8">
        <f t="shared" si="26"/>
      </c>
      <c r="BG31" s="4">
        <f t="shared" si="49"/>
      </c>
      <c r="BH31" s="8">
        <f t="shared" si="27"/>
      </c>
      <c r="BI31" s="4">
        <f t="shared" si="50"/>
      </c>
      <c r="BJ31" s="8">
        <f t="shared" si="28"/>
      </c>
      <c r="BK31" s="4">
        <f t="shared" si="51"/>
      </c>
      <c r="BL31" s="8">
        <f t="shared" si="29"/>
      </c>
      <c r="BM31" s="2">
        <f t="shared" si="52"/>
        <v>0</v>
      </c>
    </row>
    <row r="32" spans="2:65" ht="12.75">
      <c r="B32" s="1">
        <f t="shared" si="53"/>
        <v>22</v>
      </c>
      <c r="C32" s="22"/>
      <c r="D32" s="24">
        <f>1</f>
        <v>1</v>
      </c>
      <c r="E32" s="4">
        <f t="shared" si="30"/>
      </c>
      <c r="F32" s="8">
        <f t="shared" si="0"/>
      </c>
      <c r="G32" s="4">
        <f t="shared" si="30"/>
      </c>
      <c r="H32" s="8">
        <f t="shared" si="1"/>
      </c>
      <c r="I32" s="4">
        <f t="shared" si="30"/>
      </c>
      <c r="J32" s="8">
        <f t="shared" si="2"/>
      </c>
      <c r="K32" s="4">
        <f t="shared" si="30"/>
      </c>
      <c r="L32" s="8">
        <f t="shared" si="3"/>
      </c>
      <c r="M32" s="4">
        <f t="shared" si="30"/>
      </c>
      <c r="N32" s="8">
        <f t="shared" si="4"/>
      </c>
      <c r="O32" s="4">
        <f t="shared" si="30"/>
      </c>
      <c r="P32" s="8">
        <f t="shared" si="5"/>
      </c>
      <c r="Q32" s="4">
        <f t="shared" si="30"/>
      </c>
      <c r="R32" s="8">
        <f t="shared" si="6"/>
      </c>
      <c r="S32" s="4">
        <f t="shared" si="30"/>
      </c>
      <c r="T32" s="8">
        <f t="shared" si="7"/>
      </c>
      <c r="U32" s="4">
        <f t="shared" si="30"/>
      </c>
      <c r="V32" s="8">
        <f t="shared" si="8"/>
      </c>
      <c r="W32" s="4">
        <f t="shared" si="31"/>
      </c>
      <c r="X32" s="8">
        <f t="shared" si="9"/>
      </c>
      <c r="Y32" s="4">
        <f t="shared" si="32"/>
      </c>
      <c r="Z32" s="8">
        <f t="shared" si="10"/>
      </c>
      <c r="AA32" s="4">
        <f t="shared" si="33"/>
      </c>
      <c r="AB32" s="8">
        <f t="shared" si="11"/>
      </c>
      <c r="AC32" s="4">
        <f t="shared" si="34"/>
      </c>
      <c r="AD32" s="8">
        <f t="shared" si="12"/>
      </c>
      <c r="AE32" s="4">
        <f t="shared" si="35"/>
      </c>
      <c r="AF32" s="8">
        <f t="shared" si="13"/>
      </c>
      <c r="AG32" s="4">
        <f t="shared" si="36"/>
      </c>
      <c r="AH32" s="8">
        <f t="shared" si="14"/>
      </c>
      <c r="AI32" s="4">
        <f t="shared" si="37"/>
      </c>
      <c r="AJ32" s="8">
        <f t="shared" si="15"/>
      </c>
      <c r="AK32" s="4">
        <f t="shared" si="38"/>
      </c>
      <c r="AL32" s="8">
        <f t="shared" si="16"/>
      </c>
      <c r="AM32" s="4">
        <f t="shared" si="39"/>
      </c>
      <c r="AN32" s="8">
        <f t="shared" si="17"/>
      </c>
      <c r="AO32" s="4">
        <f t="shared" si="40"/>
      </c>
      <c r="AP32" s="8">
        <f t="shared" si="18"/>
      </c>
      <c r="AQ32" s="4">
        <f t="shared" si="41"/>
      </c>
      <c r="AR32" s="8">
        <f t="shared" si="19"/>
      </c>
      <c r="AS32" s="4">
        <f t="shared" si="42"/>
      </c>
      <c r="AT32" s="8">
        <f t="shared" si="20"/>
      </c>
      <c r="AU32" s="4">
        <f t="shared" si="43"/>
      </c>
      <c r="AV32" s="8">
        <f t="shared" si="21"/>
      </c>
      <c r="AW32" s="4">
        <f t="shared" si="44"/>
      </c>
      <c r="AX32" s="8">
        <f t="shared" si="22"/>
      </c>
      <c r="AY32" s="4">
        <f t="shared" si="45"/>
      </c>
      <c r="AZ32" s="8">
        <f t="shared" si="23"/>
      </c>
      <c r="BA32" s="4">
        <f t="shared" si="46"/>
      </c>
      <c r="BB32" s="8">
        <f t="shared" si="24"/>
      </c>
      <c r="BC32" s="4">
        <f t="shared" si="47"/>
      </c>
      <c r="BD32" s="8">
        <f t="shared" si="25"/>
      </c>
      <c r="BE32" s="4">
        <f t="shared" si="48"/>
      </c>
      <c r="BF32" s="8">
        <f t="shared" si="26"/>
      </c>
      <c r="BG32" s="4">
        <f t="shared" si="49"/>
      </c>
      <c r="BH32" s="8">
        <f t="shared" si="27"/>
      </c>
      <c r="BI32" s="4">
        <f t="shared" si="50"/>
      </c>
      <c r="BJ32" s="8">
        <f t="shared" si="28"/>
      </c>
      <c r="BK32" s="4">
        <f t="shared" si="51"/>
      </c>
      <c r="BL32" s="8">
        <f t="shared" si="29"/>
      </c>
      <c r="BM32" s="2">
        <f t="shared" si="52"/>
        <v>0</v>
      </c>
    </row>
    <row r="33" spans="2:65" ht="12.75">
      <c r="B33" s="1">
        <f t="shared" si="53"/>
        <v>23</v>
      </c>
      <c r="C33" s="22"/>
      <c r="D33" s="24">
        <f>1</f>
        <v>1</v>
      </c>
      <c r="E33" s="4">
        <f t="shared" si="30"/>
      </c>
      <c r="F33" s="8">
        <f t="shared" si="0"/>
      </c>
      <c r="G33" s="4">
        <f t="shared" si="30"/>
      </c>
      <c r="H33" s="8">
        <f t="shared" si="1"/>
      </c>
      <c r="I33" s="4">
        <f t="shared" si="30"/>
      </c>
      <c r="J33" s="8">
        <f t="shared" si="2"/>
      </c>
      <c r="K33" s="4">
        <f t="shared" si="30"/>
      </c>
      <c r="L33" s="8">
        <f t="shared" si="3"/>
      </c>
      <c r="M33" s="4">
        <f t="shared" si="30"/>
      </c>
      <c r="N33" s="8">
        <f t="shared" si="4"/>
      </c>
      <c r="O33" s="4">
        <f t="shared" si="30"/>
      </c>
      <c r="P33" s="8">
        <f t="shared" si="5"/>
      </c>
      <c r="Q33" s="4">
        <f t="shared" si="30"/>
      </c>
      <c r="R33" s="8">
        <f t="shared" si="6"/>
      </c>
      <c r="S33" s="4">
        <f t="shared" si="30"/>
      </c>
      <c r="T33" s="8">
        <f t="shared" si="7"/>
      </c>
      <c r="U33" s="4">
        <f t="shared" si="30"/>
      </c>
      <c r="V33" s="8">
        <f t="shared" si="8"/>
      </c>
      <c r="W33" s="4">
        <f t="shared" si="31"/>
      </c>
      <c r="X33" s="8">
        <f t="shared" si="9"/>
      </c>
      <c r="Y33" s="4">
        <f t="shared" si="32"/>
      </c>
      <c r="Z33" s="8">
        <f t="shared" si="10"/>
      </c>
      <c r="AA33" s="4">
        <f t="shared" si="33"/>
      </c>
      <c r="AB33" s="8">
        <f t="shared" si="11"/>
      </c>
      <c r="AC33" s="4">
        <f t="shared" si="34"/>
      </c>
      <c r="AD33" s="8">
        <f t="shared" si="12"/>
      </c>
      <c r="AE33" s="4">
        <f t="shared" si="35"/>
      </c>
      <c r="AF33" s="8">
        <f t="shared" si="13"/>
      </c>
      <c r="AG33" s="4">
        <f t="shared" si="36"/>
      </c>
      <c r="AH33" s="8">
        <f t="shared" si="14"/>
      </c>
      <c r="AI33" s="4">
        <f t="shared" si="37"/>
      </c>
      <c r="AJ33" s="8">
        <f t="shared" si="15"/>
      </c>
      <c r="AK33" s="4">
        <f t="shared" si="38"/>
      </c>
      <c r="AL33" s="8">
        <f t="shared" si="16"/>
      </c>
      <c r="AM33" s="4">
        <f t="shared" si="39"/>
      </c>
      <c r="AN33" s="8">
        <f t="shared" si="17"/>
      </c>
      <c r="AO33" s="4">
        <f t="shared" si="40"/>
      </c>
      <c r="AP33" s="8">
        <f t="shared" si="18"/>
      </c>
      <c r="AQ33" s="4">
        <f t="shared" si="41"/>
      </c>
      <c r="AR33" s="8">
        <f t="shared" si="19"/>
      </c>
      <c r="AS33" s="4">
        <f t="shared" si="42"/>
      </c>
      <c r="AT33" s="8">
        <f t="shared" si="20"/>
      </c>
      <c r="AU33" s="4">
        <f t="shared" si="43"/>
      </c>
      <c r="AV33" s="8">
        <f t="shared" si="21"/>
      </c>
      <c r="AW33" s="4">
        <f t="shared" si="44"/>
      </c>
      <c r="AX33" s="8">
        <f t="shared" si="22"/>
      </c>
      <c r="AY33" s="4">
        <f t="shared" si="45"/>
      </c>
      <c r="AZ33" s="8">
        <f t="shared" si="23"/>
      </c>
      <c r="BA33" s="4">
        <f t="shared" si="46"/>
      </c>
      <c r="BB33" s="8">
        <f t="shared" si="24"/>
      </c>
      <c r="BC33" s="4">
        <f t="shared" si="47"/>
      </c>
      <c r="BD33" s="8">
        <f t="shared" si="25"/>
      </c>
      <c r="BE33" s="4">
        <f t="shared" si="48"/>
      </c>
      <c r="BF33" s="8">
        <f t="shared" si="26"/>
      </c>
      <c r="BG33" s="4">
        <f t="shared" si="49"/>
      </c>
      <c r="BH33" s="8">
        <f t="shared" si="27"/>
      </c>
      <c r="BI33" s="4">
        <f t="shared" si="50"/>
      </c>
      <c r="BJ33" s="8">
        <f t="shared" si="28"/>
      </c>
      <c r="BK33" s="4">
        <f t="shared" si="51"/>
      </c>
      <c r="BL33" s="8">
        <f t="shared" si="29"/>
      </c>
      <c r="BM33" s="2">
        <f t="shared" si="52"/>
        <v>0</v>
      </c>
    </row>
    <row r="34" spans="2:65" ht="12.75">
      <c r="B34" s="1">
        <f t="shared" si="53"/>
        <v>24</v>
      </c>
      <c r="C34" s="22"/>
      <c r="D34" s="24">
        <f>1</f>
        <v>1</v>
      </c>
      <c r="E34" s="4">
        <f t="shared" si="30"/>
      </c>
      <c r="F34" s="8">
        <f t="shared" si="0"/>
      </c>
      <c r="G34" s="4">
        <f t="shared" si="30"/>
      </c>
      <c r="H34" s="8">
        <f t="shared" si="1"/>
      </c>
      <c r="I34" s="4">
        <f t="shared" si="30"/>
      </c>
      <c r="J34" s="8">
        <f t="shared" si="2"/>
      </c>
      <c r="K34" s="4">
        <f t="shared" si="30"/>
      </c>
      <c r="L34" s="8">
        <f t="shared" si="3"/>
      </c>
      <c r="M34" s="4">
        <f t="shared" si="30"/>
      </c>
      <c r="N34" s="8">
        <f t="shared" si="4"/>
      </c>
      <c r="O34" s="4">
        <f t="shared" si="30"/>
      </c>
      <c r="P34" s="8">
        <f t="shared" si="5"/>
      </c>
      <c r="Q34" s="4">
        <f t="shared" si="30"/>
      </c>
      <c r="R34" s="8">
        <f t="shared" si="6"/>
      </c>
      <c r="S34" s="4">
        <f t="shared" si="30"/>
      </c>
      <c r="T34" s="8">
        <f t="shared" si="7"/>
      </c>
      <c r="U34" s="4">
        <f t="shared" si="30"/>
      </c>
      <c r="V34" s="8">
        <f t="shared" si="8"/>
      </c>
      <c r="W34" s="4">
        <f t="shared" si="31"/>
      </c>
      <c r="X34" s="8">
        <f t="shared" si="9"/>
      </c>
      <c r="Y34" s="4">
        <f t="shared" si="32"/>
      </c>
      <c r="Z34" s="8">
        <f t="shared" si="10"/>
      </c>
      <c r="AA34" s="4">
        <f t="shared" si="33"/>
      </c>
      <c r="AB34" s="8">
        <f t="shared" si="11"/>
      </c>
      <c r="AC34" s="4">
        <f t="shared" si="34"/>
      </c>
      <c r="AD34" s="8">
        <f t="shared" si="12"/>
      </c>
      <c r="AE34" s="4">
        <f t="shared" si="35"/>
      </c>
      <c r="AF34" s="8">
        <f t="shared" si="13"/>
      </c>
      <c r="AG34" s="4">
        <f t="shared" si="36"/>
      </c>
      <c r="AH34" s="8">
        <f t="shared" si="14"/>
      </c>
      <c r="AI34" s="4">
        <f t="shared" si="37"/>
      </c>
      <c r="AJ34" s="8">
        <f t="shared" si="15"/>
      </c>
      <c r="AK34" s="4">
        <f t="shared" si="38"/>
      </c>
      <c r="AL34" s="8">
        <f t="shared" si="16"/>
      </c>
      <c r="AM34" s="4">
        <f t="shared" si="39"/>
      </c>
      <c r="AN34" s="8">
        <f t="shared" si="17"/>
      </c>
      <c r="AO34" s="4">
        <f t="shared" si="40"/>
      </c>
      <c r="AP34" s="8">
        <f t="shared" si="18"/>
      </c>
      <c r="AQ34" s="4">
        <f t="shared" si="41"/>
      </c>
      <c r="AR34" s="8">
        <f t="shared" si="19"/>
      </c>
      <c r="AS34" s="4">
        <f t="shared" si="42"/>
      </c>
      <c r="AT34" s="8">
        <f t="shared" si="20"/>
      </c>
      <c r="AU34" s="4">
        <f t="shared" si="43"/>
      </c>
      <c r="AV34" s="8">
        <f t="shared" si="21"/>
      </c>
      <c r="AW34" s="4">
        <f t="shared" si="44"/>
      </c>
      <c r="AX34" s="8">
        <f t="shared" si="22"/>
      </c>
      <c r="AY34" s="4">
        <f t="shared" si="45"/>
      </c>
      <c r="AZ34" s="8">
        <f t="shared" si="23"/>
      </c>
      <c r="BA34" s="4">
        <f t="shared" si="46"/>
      </c>
      <c r="BB34" s="8">
        <f t="shared" si="24"/>
      </c>
      <c r="BC34" s="4">
        <f t="shared" si="47"/>
      </c>
      <c r="BD34" s="8">
        <f t="shared" si="25"/>
      </c>
      <c r="BE34" s="4">
        <f t="shared" si="48"/>
      </c>
      <c r="BF34" s="8">
        <f t="shared" si="26"/>
      </c>
      <c r="BG34" s="4">
        <f t="shared" si="49"/>
      </c>
      <c r="BH34" s="8">
        <f t="shared" si="27"/>
      </c>
      <c r="BI34" s="4">
        <f t="shared" si="50"/>
      </c>
      <c r="BJ34" s="8">
        <f t="shared" si="28"/>
      </c>
      <c r="BK34" s="4">
        <f t="shared" si="51"/>
      </c>
      <c r="BL34" s="8">
        <f t="shared" si="29"/>
      </c>
      <c r="BM34" s="2">
        <f t="shared" si="52"/>
        <v>0</v>
      </c>
    </row>
    <row r="35" spans="2:65" ht="12.75">
      <c r="B35" s="1">
        <f t="shared" si="53"/>
        <v>25</v>
      </c>
      <c r="C35" s="22"/>
      <c r="D35" s="24">
        <f>1</f>
        <v>1</v>
      </c>
      <c r="E35" s="4">
        <f t="shared" si="30"/>
      </c>
      <c r="F35" s="8">
        <f t="shared" si="0"/>
      </c>
      <c r="G35" s="4">
        <f t="shared" si="30"/>
      </c>
      <c r="H35" s="8">
        <f t="shared" si="1"/>
      </c>
      <c r="I35" s="4">
        <f t="shared" si="30"/>
      </c>
      <c r="J35" s="8">
        <f t="shared" si="2"/>
      </c>
      <c r="K35" s="4">
        <f t="shared" si="30"/>
      </c>
      <c r="L35" s="8">
        <f t="shared" si="3"/>
      </c>
      <c r="M35" s="4">
        <f t="shared" si="30"/>
      </c>
      <c r="N35" s="8">
        <f t="shared" si="4"/>
      </c>
      <c r="O35" s="4">
        <f t="shared" si="30"/>
      </c>
      <c r="P35" s="8">
        <f t="shared" si="5"/>
      </c>
      <c r="Q35" s="4">
        <f t="shared" si="30"/>
      </c>
      <c r="R35" s="8">
        <f t="shared" si="6"/>
      </c>
      <c r="S35" s="4">
        <f t="shared" si="30"/>
      </c>
      <c r="T35" s="8">
        <f t="shared" si="7"/>
      </c>
      <c r="U35" s="4">
        <f t="shared" si="30"/>
      </c>
      <c r="V35" s="8">
        <f t="shared" si="8"/>
      </c>
      <c r="W35" s="4">
        <f t="shared" si="31"/>
      </c>
      <c r="X35" s="8">
        <f t="shared" si="9"/>
      </c>
      <c r="Y35" s="4">
        <f t="shared" si="32"/>
      </c>
      <c r="Z35" s="8">
        <f t="shared" si="10"/>
      </c>
      <c r="AA35" s="4">
        <f t="shared" si="33"/>
      </c>
      <c r="AB35" s="8">
        <f t="shared" si="11"/>
      </c>
      <c r="AC35" s="4">
        <f t="shared" si="34"/>
      </c>
      <c r="AD35" s="8">
        <f t="shared" si="12"/>
      </c>
      <c r="AE35" s="4">
        <f t="shared" si="35"/>
      </c>
      <c r="AF35" s="8">
        <f t="shared" si="13"/>
      </c>
      <c r="AG35" s="4">
        <f t="shared" si="36"/>
      </c>
      <c r="AH35" s="8">
        <f t="shared" si="14"/>
      </c>
      <c r="AI35" s="4">
        <f t="shared" si="37"/>
      </c>
      <c r="AJ35" s="8">
        <f t="shared" si="15"/>
      </c>
      <c r="AK35" s="4">
        <f t="shared" si="38"/>
      </c>
      <c r="AL35" s="8">
        <f t="shared" si="16"/>
      </c>
      <c r="AM35" s="4">
        <f t="shared" si="39"/>
      </c>
      <c r="AN35" s="8">
        <f t="shared" si="17"/>
      </c>
      <c r="AO35" s="4">
        <f t="shared" si="40"/>
      </c>
      <c r="AP35" s="8">
        <f t="shared" si="18"/>
      </c>
      <c r="AQ35" s="4">
        <f t="shared" si="41"/>
      </c>
      <c r="AR35" s="8">
        <f t="shared" si="19"/>
      </c>
      <c r="AS35" s="4">
        <f t="shared" si="42"/>
      </c>
      <c r="AT35" s="8">
        <f t="shared" si="20"/>
      </c>
      <c r="AU35" s="4">
        <f t="shared" si="43"/>
      </c>
      <c r="AV35" s="8">
        <f t="shared" si="21"/>
      </c>
      <c r="AW35" s="4">
        <f t="shared" si="44"/>
      </c>
      <c r="AX35" s="8">
        <f t="shared" si="22"/>
      </c>
      <c r="AY35" s="4">
        <f t="shared" si="45"/>
      </c>
      <c r="AZ35" s="8">
        <f t="shared" si="23"/>
      </c>
      <c r="BA35" s="4">
        <f t="shared" si="46"/>
      </c>
      <c r="BB35" s="8">
        <f t="shared" si="24"/>
      </c>
      <c r="BC35" s="4">
        <f t="shared" si="47"/>
      </c>
      <c r="BD35" s="8">
        <f t="shared" si="25"/>
      </c>
      <c r="BE35" s="4">
        <f t="shared" si="48"/>
      </c>
      <c r="BF35" s="8">
        <f t="shared" si="26"/>
      </c>
      <c r="BG35" s="4">
        <f t="shared" si="49"/>
      </c>
      <c r="BH35" s="8">
        <f t="shared" si="27"/>
      </c>
      <c r="BI35" s="4">
        <f t="shared" si="50"/>
      </c>
      <c r="BJ35" s="8">
        <f t="shared" si="28"/>
      </c>
      <c r="BK35" s="4">
        <f t="shared" si="51"/>
      </c>
      <c r="BL35" s="8">
        <f t="shared" si="29"/>
      </c>
      <c r="BM35" s="2">
        <f t="shared" si="52"/>
        <v>0</v>
      </c>
    </row>
    <row r="36" spans="2:65" ht="12.75">
      <c r="B36" s="1">
        <f t="shared" si="53"/>
        <v>26</v>
      </c>
      <c r="C36" s="22"/>
      <c r="D36" s="24">
        <f>1</f>
        <v>1</v>
      </c>
      <c r="E36" s="4">
        <f t="shared" si="30"/>
      </c>
      <c r="F36" s="8">
        <f t="shared" si="0"/>
      </c>
      <c r="G36" s="4">
        <f t="shared" si="30"/>
      </c>
      <c r="H36" s="8">
        <f t="shared" si="1"/>
      </c>
      <c r="I36" s="4">
        <f t="shared" si="30"/>
      </c>
      <c r="J36" s="8">
        <f t="shared" si="2"/>
      </c>
      <c r="K36" s="4">
        <f t="shared" si="30"/>
      </c>
      <c r="L36" s="8">
        <f t="shared" si="3"/>
      </c>
      <c r="M36" s="4">
        <f t="shared" si="30"/>
      </c>
      <c r="N36" s="8">
        <f t="shared" si="4"/>
      </c>
      <c r="O36" s="4">
        <f t="shared" si="30"/>
      </c>
      <c r="P36" s="8">
        <f t="shared" si="5"/>
      </c>
      <c r="Q36" s="4">
        <f t="shared" si="30"/>
      </c>
      <c r="R36" s="8">
        <f t="shared" si="6"/>
      </c>
      <c r="S36" s="4">
        <f t="shared" si="30"/>
      </c>
      <c r="T36" s="8">
        <f t="shared" si="7"/>
      </c>
      <c r="U36" s="4">
        <f t="shared" si="30"/>
      </c>
      <c r="V36" s="8">
        <f t="shared" si="8"/>
      </c>
      <c r="W36" s="4">
        <f t="shared" si="31"/>
      </c>
      <c r="X36" s="8">
        <f t="shared" si="9"/>
      </c>
      <c r="Y36" s="4">
        <f t="shared" si="32"/>
      </c>
      <c r="Z36" s="8">
        <f t="shared" si="10"/>
      </c>
      <c r="AA36" s="4">
        <f t="shared" si="33"/>
      </c>
      <c r="AB36" s="8">
        <f t="shared" si="11"/>
      </c>
      <c r="AC36" s="4">
        <f t="shared" si="34"/>
      </c>
      <c r="AD36" s="8">
        <f t="shared" si="12"/>
      </c>
      <c r="AE36" s="4">
        <f t="shared" si="35"/>
      </c>
      <c r="AF36" s="8">
        <f t="shared" si="13"/>
      </c>
      <c r="AG36" s="4">
        <f t="shared" si="36"/>
      </c>
      <c r="AH36" s="8">
        <f t="shared" si="14"/>
      </c>
      <c r="AI36" s="4">
        <f t="shared" si="37"/>
      </c>
      <c r="AJ36" s="8">
        <f t="shared" si="15"/>
      </c>
      <c r="AK36" s="4">
        <f t="shared" si="38"/>
      </c>
      <c r="AL36" s="8">
        <f t="shared" si="16"/>
      </c>
      <c r="AM36" s="4">
        <f t="shared" si="39"/>
      </c>
      <c r="AN36" s="8">
        <f t="shared" si="17"/>
      </c>
      <c r="AO36" s="4">
        <f t="shared" si="40"/>
      </c>
      <c r="AP36" s="8">
        <f t="shared" si="18"/>
      </c>
      <c r="AQ36" s="4">
        <f t="shared" si="41"/>
      </c>
      <c r="AR36" s="8">
        <f t="shared" si="19"/>
      </c>
      <c r="AS36" s="4">
        <f t="shared" si="42"/>
      </c>
      <c r="AT36" s="8">
        <f t="shared" si="20"/>
      </c>
      <c r="AU36" s="4">
        <f t="shared" si="43"/>
      </c>
      <c r="AV36" s="8">
        <f t="shared" si="21"/>
      </c>
      <c r="AW36" s="4">
        <f t="shared" si="44"/>
      </c>
      <c r="AX36" s="8">
        <f t="shared" si="22"/>
      </c>
      <c r="AY36" s="4">
        <f t="shared" si="45"/>
      </c>
      <c r="AZ36" s="8">
        <f t="shared" si="23"/>
      </c>
      <c r="BA36" s="4">
        <f t="shared" si="46"/>
      </c>
      <c r="BB36" s="8">
        <f t="shared" si="24"/>
      </c>
      <c r="BC36" s="4">
        <f t="shared" si="47"/>
      </c>
      <c r="BD36" s="8">
        <f t="shared" si="25"/>
      </c>
      <c r="BE36" s="4">
        <f t="shared" si="48"/>
      </c>
      <c r="BF36" s="8">
        <f t="shared" si="26"/>
      </c>
      <c r="BG36" s="4">
        <f t="shared" si="49"/>
      </c>
      <c r="BH36" s="8">
        <f t="shared" si="27"/>
      </c>
      <c r="BI36" s="4">
        <f t="shared" si="50"/>
      </c>
      <c r="BJ36" s="8">
        <f t="shared" si="28"/>
      </c>
      <c r="BK36" s="4">
        <f t="shared" si="51"/>
      </c>
      <c r="BL36" s="8">
        <f t="shared" si="29"/>
      </c>
      <c r="BM36" s="2">
        <f t="shared" si="52"/>
        <v>0</v>
      </c>
    </row>
    <row r="37" spans="2:65" ht="12.75">
      <c r="B37" s="1">
        <f t="shared" si="53"/>
        <v>27</v>
      </c>
      <c r="C37" s="22"/>
      <c r="D37" s="24">
        <f>1</f>
        <v>1</v>
      </c>
      <c r="E37" s="4">
        <f t="shared" si="30"/>
      </c>
      <c r="F37" s="8">
        <f t="shared" si="0"/>
      </c>
      <c r="G37" s="4">
        <f t="shared" si="30"/>
      </c>
      <c r="H37" s="8">
        <f t="shared" si="1"/>
      </c>
      <c r="I37" s="4">
        <f t="shared" si="30"/>
      </c>
      <c r="J37" s="8">
        <f t="shared" si="2"/>
      </c>
      <c r="K37" s="4">
        <f t="shared" si="30"/>
      </c>
      <c r="L37" s="8">
        <f t="shared" si="3"/>
      </c>
      <c r="M37" s="4">
        <f t="shared" si="30"/>
      </c>
      <c r="N37" s="8">
        <f t="shared" si="4"/>
      </c>
      <c r="O37" s="4">
        <f t="shared" si="30"/>
      </c>
      <c r="P37" s="8">
        <f t="shared" si="5"/>
      </c>
      <c r="Q37" s="4">
        <f t="shared" si="30"/>
      </c>
      <c r="R37" s="8">
        <f t="shared" si="6"/>
      </c>
      <c r="S37" s="4">
        <f t="shared" si="30"/>
      </c>
      <c r="T37" s="8">
        <f t="shared" si="7"/>
      </c>
      <c r="U37" s="4">
        <f t="shared" si="30"/>
      </c>
      <c r="V37" s="8">
        <f t="shared" si="8"/>
      </c>
      <c r="W37" s="4">
        <f t="shared" si="31"/>
      </c>
      <c r="X37" s="8">
        <f t="shared" si="9"/>
      </c>
      <c r="Y37" s="4">
        <f t="shared" si="32"/>
      </c>
      <c r="Z37" s="8">
        <f t="shared" si="10"/>
      </c>
      <c r="AA37" s="4">
        <f t="shared" si="33"/>
      </c>
      <c r="AB37" s="8">
        <f t="shared" si="11"/>
      </c>
      <c r="AC37" s="4">
        <f t="shared" si="34"/>
      </c>
      <c r="AD37" s="8">
        <f t="shared" si="12"/>
      </c>
      <c r="AE37" s="4">
        <f t="shared" si="35"/>
      </c>
      <c r="AF37" s="8">
        <f t="shared" si="13"/>
      </c>
      <c r="AG37" s="4">
        <f t="shared" si="36"/>
      </c>
      <c r="AH37" s="8">
        <f t="shared" si="14"/>
      </c>
      <c r="AI37" s="4">
        <f t="shared" si="37"/>
      </c>
      <c r="AJ37" s="8">
        <f t="shared" si="15"/>
      </c>
      <c r="AK37" s="4">
        <f t="shared" si="38"/>
      </c>
      <c r="AL37" s="8">
        <f t="shared" si="16"/>
      </c>
      <c r="AM37" s="4">
        <f t="shared" si="39"/>
      </c>
      <c r="AN37" s="8">
        <f t="shared" si="17"/>
      </c>
      <c r="AO37" s="4">
        <f t="shared" si="40"/>
      </c>
      <c r="AP37" s="8">
        <f t="shared" si="18"/>
      </c>
      <c r="AQ37" s="4">
        <f t="shared" si="41"/>
      </c>
      <c r="AR37" s="8">
        <f t="shared" si="19"/>
      </c>
      <c r="AS37" s="4">
        <f t="shared" si="42"/>
      </c>
      <c r="AT37" s="8">
        <f t="shared" si="20"/>
      </c>
      <c r="AU37" s="4">
        <f t="shared" si="43"/>
      </c>
      <c r="AV37" s="8">
        <f t="shared" si="21"/>
      </c>
      <c r="AW37" s="4">
        <f t="shared" si="44"/>
      </c>
      <c r="AX37" s="8">
        <f t="shared" si="22"/>
      </c>
      <c r="AY37" s="4">
        <f t="shared" si="45"/>
      </c>
      <c r="AZ37" s="8">
        <f t="shared" si="23"/>
      </c>
      <c r="BA37" s="4">
        <f t="shared" si="46"/>
      </c>
      <c r="BB37" s="8">
        <f t="shared" si="24"/>
      </c>
      <c r="BC37" s="4">
        <f t="shared" si="47"/>
      </c>
      <c r="BD37" s="8">
        <f t="shared" si="25"/>
      </c>
      <c r="BE37" s="4">
        <f t="shared" si="48"/>
      </c>
      <c r="BF37" s="8">
        <f t="shared" si="26"/>
      </c>
      <c r="BG37" s="4">
        <f t="shared" si="49"/>
      </c>
      <c r="BH37" s="8">
        <f t="shared" si="27"/>
      </c>
      <c r="BI37" s="4">
        <f t="shared" si="50"/>
      </c>
      <c r="BJ37" s="8">
        <f t="shared" si="28"/>
      </c>
      <c r="BK37" s="4">
        <f t="shared" si="51"/>
      </c>
      <c r="BL37" s="8">
        <f t="shared" si="29"/>
      </c>
      <c r="BM37" s="2">
        <f t="shared" si="52"/>
        <v>0</v>
      </c>
    </row>
    <row r="38" spans="2:65" ht="12.75">
      <c r="B38" s="1">
        <f t="shared" si="53"/>
        <v>28</v>
      </c>
      <c r="C38" s="22"/>
      <c r="D38" s="24">
        <f>1</f>
        <v>1</v>
      </c>
      <c r="E38" s="4">
        <f t="shared" si="30"/>
      </c>
      <c r="F38" s="8">
        <f t="shared" si="0"/>
      </c>
      <c r="G38" s="4">
        <f t="shared" si="30"/>
      </c>
      <c r="H38" s="8">
        <f t="shared" si="1"/>
      </c>
      <c r="I38" s="4">
        <f t="shared" si="30"/>
      </c>
      <c r="J38" s="8">
        <f t="shared" si="2"/>
      </c>
      <c r="K38" s="4">
        <f t="shared" si="30"/>
      </c>
      <c r="L38" s="8">
        <f t="shared" si="3"/>
      </c>
      <c r="M38" s="4">
        <f t="shared" si="30"/>
      </c>
      <c r="N38" s="8">
        <f t="shared" si="4"/>
      </c>
      <c r="O38" s="4">
        <f t="shared" si="30"/>
      </c>
      <c r="P38" s="8">
        <f t="shared" si="5"/>
      </c>
      <c r="Q38" s="4">
        <f t="shared" si="30"/>
      </c>
      <c r="R38" s="8">
        <f t="shared" si="6"/>
      </c>
      <c r="S38" s="4">
        <f t="shared" si="30"/>
      </c>
      <c r="T38" s="8">
        <f t="shared" si="7"/>
      </c>
      <c r="U38" s="4">
        <f t="shared" si="30"/>
      </c>
      <c r="V38" s="8">
        <f t="shared" si="8"/>
      </c>
      <c r="W38" s="4">
        <f t="shared" si="31"/>
      </c>
      <c r="X38" s="8">
        <f t="shared" si="9"/>
      </c>
      <c r="Y38" s="4">
        <f t="shared" si="32"/>
      </c>
      <c r="Z38" s="8">
        <f t="shared" si="10"/>
      </c>
      <c r="AA38" s="4">
        <f t="shared" si="33"/>
      </c>
      <c r="AB38" s="8">
        <f t="shared" si="11"/>
      </c>
      <c r="AC38" s="4">
        <f t="shared" si="34"/>
      </c>
      <c r="AD38" s="8">
        <f t="shared" si="12"/>
      </c>
      <c r="AE38" s="4">
        <f t="shared" si="35"/>
      </c>
      <c r="AF38" s="8">
        <f t="shared" si="13"/>
      </c>
      <c r="AG38" s="4">
        <f t="shared" si="36"/>
      </c>
      <c r="AH38" s="8">
        <f t="shared" si="14"/>
      </c>
      <c r="AI38" s="4">
        <f t="shared" si="37"/>
      </c>
      <c r="AJ38" s="8">
        <f t="shared" si="15"/>
      </c>
      <c r="AK38" s="4">
        <f t="shared" si="38"/>
      </c>
      <c r="AL38" s="8">
        <f t="shared" si="16"/>
      </c>
      <c r="AM38" s="4">
        <f t="shared" si="39"/>
      </c>
      <c r="AN38" s="8">
        <f t="shared" si="17"/>
      </c>
      <c r="AO38" s="4">
        <f t="shared" si="40"/>
      </c>
      <c r="AP38" s="8">
        <f t="shared" si="18"/>
      </c>
      <c r="AQ38" s="4">
        <f t="shared" si="41"/>
      </c>
      <c r="AR38" s="8">
        <f t="shared" si="19"/>
      </c>
      <c r="AS38" s="4">
        <f t="shared" si="42"/>
      </c>
      <c r="AT38" s="8">
        <f t="shared" si="20"/>
      </c>
      <c r="AU38" s="4">
        <f t="shared" si="43"/>
      </c>
      <c r="AV38" s="8">
        <f t="shared" si="21"/>
      </c>
      <c r="AW38" s="4">
        <f t="shared" si="44"/>
      </c>
      <c r="AX38" s="8">
        <f t="shared" si="22"/>
      </c>
      <c r="AY38" s="4">
        <f t="shared" si="45"/>
      </c>
      <c r="AZ38" s="8">
        <f t="shared" si="23"/>
      </c>
      <c r="BA38" s="4">
        <f t="shared" si="46"/>
      </c>
      <c r="BB38" s="8">
        <f t="shared" si="24"/>
      </c>
      <c r="BC38" s="4">
        <f t="shared" si="47"/>
      </c>
      <c r="BD38" s="8">
        <f t="shared" si="25"/>
      </c>
      <c r="BE38" s="4">
        <f t="shared" si="48"/>
      </c>
      <c r="BF38" s="8">
        <f t="shared" si="26"/>
      </c>
      <c r="BG38" s="4">
        <f t="shared" si="49"/>
      </c>
      <c r="BH38" s="8">
        <f t="shared" si="27"/>
      </c>
      <c r="BI38" s="4">
        <f t="shared" si="50"/>
      </c>
      <c r="BJ38" s="8">
        <f t="shared" si="28"/>
      </c>
      <c r="BK38" s="4">
        <f t="shared" si="51"/>
      </c>
      <c r="BL38" s="8">
        <f t="shared" si="29"/>
      </c>
      <c r="BM38" s="2">
        <f t="shared" si="52"/>
        <v>0</v>
      </c>
    </row>
    <row r="39" spans="2:65" ht="12.75">
      <c r="B39" s="1">
        <f t="shared" si="53"/>
        <v>29</v>
      </c>
      <c r="C39" s="22"/>
      <c r="D39" s="24">
        <f>1</f>
        <v>1</v>
      </c>
      <c r="E39" s="4">
        <f t="shared" si="30"/>
      </c>
      <c r="F39" s="8">
        <f t="shared" si="0"/>
      </c>
      <c r="G39" s="4">
        <f t="shared" si="30"/>
      </c>
      <c r="H39" s="8">
        <f t="shared" si="1"/>
      </c>
      <c r="I39" s="4">
        <f t="shared" si="30"/>
      </c>
      <c r="J39" s="8">
        <f t="shared" si="2"/>
      </c>
      <c r="K39" s="4">
        <f t="shared" si="30"/>
      </c>
      <c r="L39" s="8">
        <f t="shared" si="3"/>
      </c>
      <c r="M39" s="4">
        <f t="shared" si="30"/>
      </c>
      <c r="N39" s="8">
        <f t="shared" si="4"/>
      </c>
      <c r="O39" s="4">
        <f t="shared" si="30"/>
      </c>
      <c r="P39" s="8">
        <f t="shared" si="5"/>
      </c>
      <c r="Q39" s="4">
        <f t="shared" si="30"/>
      </c>
      <c r="R39" s="8">
        <f t="shared" si="6"/>
      </c>
      <c r="S39" s="4">
        <f t="shared" si="30"/>
      </c>
      <c r="T39" s="8">
        <f t="shared" si="7"/>
      </c>
      <c r="U39" s="4">
        <f t="shared" si="30"/>
      </c>
      <c r="V39" s="8">
        <f t="shared" si="8"/>
      </c>
      <c r="W39" s="4">
        <f t="shared" si="31"/>
      </c>
      <c r="X39" s="8">
        <f t="shared" si="9"/>
      </c>
      <c r="Y39" s="4">
        <f t="shared" si="32"/>
      </c>
      <c r="Z39" s="8">
        <f t="shared" si="10"/>
      </c>
      <c r="AA39" s="4">
        <f t="shared" si="33"/>
      </c>
      <c r="AB39" s="8">
        <f t="shared" si="11"/>
      </c>
      <c r="AC39" s="4">
        <f t="shared" si="34"/>
      </c>
      <c r="AD39" s="8">
        <f t="shared" si="12"/>
      </c>
      <c r="AE39" s="4">
        <f t="shared" si="35"/>
      </c>
      <c r="AF39" s="8">
        <f t="shared" si="13"/>
      </c>
      <c r="AG39" s="4">
        <f t="shared" si="36"/>
      </c>
      <c r="AH39" s="8">
        <f t="shared" si="14"/>
      </c>
      <c r="AI39" s="4">
        <f t="shared" si="37"/>
      </c>
      <c r="AJ39" s="8">
        <f t="shared" si="15"/>
      </c>
      <c r="AK39" s="4">
        <f t="shared" si="38"/>
      </c>
      <c r="AL39" s="8">
        <f t="shared" si="16"/>
      </c>
      <c r="AM39" s="4">
        <f t="shared" si="39"/>
      </c>
      <c r="AN39" s="8">
        <f t="shared" si="17"/>
      </c>
      <c r="AO39" s="4">
        <f t="shared" si="40"/>
      </c>
      <c r="AP39" s="8">
        <f t="shared" si="18"/>
      </c>
      <c r="AQ39" s="4">
        <f t="shared" si="41"/>
      </c>
      <c r="AR39" s="8">
        <f t="shared" si="19"/>
      </c>
      <c r="AS39" s="4">
        <f t="shared" si="42"/>
      </c>
      <c r="AT39" s="8">
        <f t="shared" si="20"/>
      </c>
      <c r="AU39" s="4">
        <f t="shared" si="43"/>
      </c>
      <c r="AV39" s="8">
        <f t="shared" si="21"/>
      </c>
      <c r="AW39" s="4">
        <f t="shared" si="44"/>
      </c>
      <c r="AX39" s="8">
        <f t="shared" si="22"/>
      </c>
      <c r="AY39" s="4">
        <f t="shared" si="45"/>
      </c>
      <c r="AZ39" s="8">
        <f t="shared" si="23"/>
      </c>
      <c r="BA39" s="4">
        <f t="shared" si="46"/>
      </c>
      <c r="BB39" s="8">
        <f t="shared" si="24"/>
      </c>
      <c r="BC39" s="4">
        <f t="shared" si="47"/>
      </c>
      <c r="BD39" s="8">
        <f t="shared" si="25"/>
      </c>
      <c r="BE39" s="4">
        <f t="shared" si="48"/>
      </c>
      <c r="BF39" s="8">
        <f t="shared" si="26"/>
      </c>
      <c r="BG39" s="4">
        <f t="shared" si="49"/>
      </c>
      <c r="BH39" s="8">
        <f t="shared" si="27"/>
      </c>
      <c r="BI39" s="4">
        <f t="shared" si="50"/>
      </c>
      <c r="BJ39" s="8">
        <f t="shared" si="28"/>
      </c>
      <c r="BK39" s="4">
        <f t="shared" si="51"/>
      </c>
      <c r="BL39" s="8">
        <f t="shared" si="29"/>
      </c>
      <c r="BM39" s="2">
        <f t="shared" si="52"/>
        <v>0</v>
      </c>
    </row>
    <row r="40" spans="2:65" ht="13.5" thickBot="1">
      <c r="B40" s="1">
        <f t="shared" si="53"/>
        <v>30</v>
      </c>
      <c r="C40" s="25"/>
      <c r="D40" s="26">
        <f>1</f>
        <v>1</v>
      </c>
      <c r="E40" s="6">
        <f t="shared" si="30"/>
      </c>
      <c r="F40" s="9">
        <f t="shared" si="0"/>
      </c>
      <c r="G40" s="6">
        <f t="shared" si="30"/>
      </c>
      <c r="H40" s="9">
        <f t="shared" si="1"/>
      </c>
      <c r="I40" s="6">
        <f t="shared" si="30"/>
      </c>
      <c r="J40" s="9">
        <f t="shared" si="2"/>
      </c>
      <c r="K40" s="6">
        <f>IF(HLOOKUP(K$6+$BO$47,$E$47:$AH$77,$B40+1,FALSE)="","",HLOOKUP(K$6+$BO$47,$E$47:$AH$77,$B40+1,FALSE)*$D40)</f>
      </c>
      <c r="L40" s="9">
        <f t="shared" si="3"/>
      </c>
      <c r="M40" s="6">
        <f>IF(HLOOKUP(M$6+$BO$47,$E$47:$AH$77,$B40+1,FALSE)="","",HLOOKUP(M$6+$BO$47,$E$47:$AH$77,$B40+1,FALSE)*$D40)</f>
      </c>
      <c r="N40" s="9">
        <f t="shared" si="4"/>
      </c>
      <c r="O40" s="6">
        <f>IF(HLOOKUP(O$6+$BO$47,$E$47:$AH$77,$B40+1,FALSE)="","",HLOOKUP(O$6+$BO$47,$E$47:$AH$77,$B40+1,FALSE)*$D40)</f>
      </c>
      <c r="P40" s="9">
        <f t="shared" si="5"/>
      </c>
      <c r="Q40" s="6">
        <f>IF(HLOOKUP(Q$6+$BO$47,$E$47:$AH$77,$B40+1,FALSE)="","",HLOOKUP(Q$6+$BO$47,$E$47:$AH$77,$B40+1,FALSE)*$D40)</f>
      </c>
      <c r="R40" s="9">
        <f t="shared" si="6"/>
      </c>
      <c r="S40" s="6">
        <f>IF(HLOOKUP(S$6+$BO$47,$E$47:$AH$77,$B40+1,FALSE)="","",HLOOKUP(S$6+$BO$47,$E$47:$AH$77,$B40+1,FALSE)*$D40)</f>
      </c>
      <c r="T40" s="9">
        <f t="shared" si="7"/>
      </c>
      <c r="U40" s="6">
        <f>IF(HLOOKUP(U$6+$BO$47,$E$47:$AH$77,$B40+1,FALSE)="","",HLOOKUP(U$6+$BO$47,$E$47:$AH$77,$B40+1,FALSE)*$D40)</f>
      </c>
      <c r="V40" s="9">
        <f t="shared" si="8"/>
      </c>
      <c r="W40" s="6">
        <f t="shared" si="31"/>
      </c>
      <c r="X40" s="9">
        <f t="shared" si="9"/>
      </c>
      <c r="Y40" s="6">
        <f t="shared" si="32"/>
      </c>
      <c r="Z40" s="9">
        <f t="shared" si="10"/>
      </c>
      <c r="AA40" s="6">
        <f t="shared" si="33"/>
      </c>
      <c r="AB40" s="9">
        <f t="shared" si="11"/>
      </c>
      <c r="AC40" s="6">
        <f t="shared" si="34"/>
      </c>
      <c r="AD40" s="9">
        <f t="shared" si="12"/>
      </c>
      <c r="AE40" s="6">
        <f t="shared" si="35"/>
      </c>
      <c r="AF40" s="9">
        <f t="shared" si="13"/>
      </c>
      <c r="AG40" s="6">
        <f t="shared" si="36"/>
      </c>
      <c r="AH40" s="9">
        <f t="shared" si="14"/>
      </c>
      <c r="AI40" s="6">
        <f t="shared" si="37"/>
      </c>
      <c r="AJ40" s="9">
        <f t="shared" si="15"/>
      </c>
      <c r="AK40" s="6">
        <f t="shared" si="38"/>
      </c>
      <c r="AL40" s="9">
        <f t="shared" si="16"/>
      </c>
      <c r="AM40" s="6">
        <f t="shared" si="39"/>
      </c>
      <c r="AN40" s="9">
        <f t="shared" si="17"/>
      </c>
      <c r="AO40" s="6">
        <f t="shared" si="40"/>
      </c>
      <c r="AP40" s="9">
        <f t="shared" si="18"/>
      </c>
      <c r="AQ40" s="6">
        <f t="shared" si="41"/>
      </c>
      <c r="AR40" s="9">
        <f t="shared" si="19"/>
      </c>
      <c r="AS40" s="6">
        <f t="shared" si="42"/>
      </c>
      <c r="AT40" s="9">
        <f t="shared" si="20"/>
      </c>
      <c r="AU40" s="6">
        <f t="shared" si="43"/>
      </c>
      <c r="AV40" s="9">
        <f t="shared" si="21"/>
      </c>
      <c r="AW40" s="6">
        <f t="shared" si="44"/>
      </c>
      <c r="AX40" s="9">
        <f t="shared" si="22"/>
      </c>
      <c r="AY40" s="6">
        <f t="shared" si="45"/>
      </c>
      <c r="AZ40" s="9">
        <f t="shared" si="23"/>
      </c>
      <c r="BA40" s="6">
        <f t="shared" si="46"/>
      </c>
      <c r="BB40" s="9">
        <f t="shared" si="24"/>
      </c>
      <c r="BC40" s="6">
        <f t="shared" si="47"/>
      </c>
      <c r="BD40" s="9">
        <f t="shared" si="25"/>
      </c>
      <c r="BE40" s="6">
        <f t="shared" si="48"/>
      </c>
      <c r="BF40" s="9">
        <f t="shared" si="26"/>
      </c>
      <c r="BG40" s="6">
        <f t="shared" si="49"/>
      </c>
      <c r="BH40" s="9">
        <f t="shared" si="27"/>
      </c>
      <c r="BI40" s="6">
        <f t="shared" si="50"/>
      </c>
      <c r="BJ40" s="9">
        <f t="shared" si="28"/>
      </c>
      <c r="BK40" s="6">
        <f t="shared" si="51"/>
      </c>
      <c r="BL40" s="9">
        <f t="shared" si="29"/>
      </c>
      <c r="BM40" s="2">
        <f t="shared" si="52"/>
        <v>0</v>
      </c>
    </row>
    <row r="41" spans="5:63" ht="12.75">
      <c r="E41" s="2">
        <f>MAX(E11:E40)</f>
        <v>0.90184293883639</v>
      </c>
      <c r="G41" s="2">
        <f>MAX(G11:G40)</f>
        <v>0.901415227011826</v>
      </c>
      <c r="I41" s="2">
        <f>MAX(I11:I40)</f>
        <v>0.229015208364551</v>
      </c>
      <c r="K41" s="2">
        <f>MAX(K11:K40)</f>
        <v>0.359410233782179</v>
      </c>
      <c r="M41" s="2">
        <f>MAX(M11:M40)</f>
        <v>0.176883277424314</v>
      </c>
      <c r="O41" s="2">
        <f>MAX(O11:O40)</f>
        <v>0.179470098108098</v>
      </c>
      <c r="Q41" s="2">
        <f>MAX(Q11:Q40)</f>
        <v>0.133101454214387</v>
      </c>
      <c r="S41" s="2">
        <f>MAX(S11:S40)</f>
        <v>0.106356220218087</v>
      </c>
      <c r="U41" s="2">
        <f>MAX(U11:U40)</f>
        <v>0.0873385379174309</v>
      </c>
      <c r="W41" s="2">
        <f>MAX(W11:W40)</f>
        <v>0.0869972939457177</v>
      </c>
      <c r="Y41" s="2">
        <f>MAX(Y11:Y40)</f>
        <v>0.0438094109727617</v>
      </c>
      <c r="AA41" s="2">
        <f>MAX(AA11:AA40)</f>
        <v>0.045408037254563</v>
      </c>
      <c r="AC41" s="2">
        <f>MAX(AC11:AC40)</f>
        <v>0.0272173956548764</v>
      </c>
      <c r="AE41" s="2">
        <f>MAX(AE11:AE40)</f>
        <v>0.0274757505533836</v>
      </c>
      <c r="AG41" s="2">
        <f>MAX(AG11:AG40)</f>
        <v>0.0215890504026013</v>
      </c>
      <c r="AI41" s="2">
        <f>MAX(AI11:AI40)</f>
        <v>0.0236981033513442</v>
      </c>
      <c r="AK41" s="2">
        <f>MAX(AK11:AK40)</f>
        <v>0.0206242817547558</v>
      </c>
      <c r="AM41" s="2">
        <f>MAX(AM11:AM40)</f>
        <v>0</v>
      </c>
      <c r="AO41" s="2">
        <f>MAX(AO11:AO40)</f>
        <v>0</v>
      </c>
      <c r="AQ41" s="2">
        <f>MAX(AQ11:AQ40)</f>
        <v>0</v>
      </c>
      <c r="AS41" s="2">
        <f>MAX(AS11:AS40)</f>
        <v>0</v>
      </c>
      <c r="AU41" s="2">
        <f>MAX(AU11:AU40)</f>
        <v>0</v>
      </c>
      <c r="AW41" s="2">
        <f>MAX(AW11:AW40)</f>
        <v>0</v>
      </c>
      <c r="AY41" s="2">
        <f>MAX(AY11:AY40)</f>
        <v>0</v>
      </c>
      <c r="BA41" s="2">
        <f>MAX(BA11:BA40)</f>
        <v>0</v>
      </c>
      <c r="BC41" s="2">
        <f>MAX(BC11:BC40)</f>
        <v>0</v>
      </c>
      <c r="BE41" s="2">
        <f>MAX(BE11:BE40)</f>
        <v>0</v>
      </c>
      <c r="BG41" s="2">
        <f>MAX(BG11:BG40)</f>
        <v>0</v>
      </c>
      <c r="BI41" s="2">
        <f>MAX(BI11:BI40)</f>
        <v>0</v>
      </c>
      <c r="BK41" s="2">
        <f>MAX(BK11:BK40)</f>
        <v>0</v>
      </c>
    </row>
    <row r="42" ht="12.75">
      <c r="C42" s="11" t="s">
        <v>9</v>
      </c>
    </row>
    <row r="43" ht="12.75">
      <c r="C43" s="12" t="s">
        <v>10</v>
      </c>
    </row>
    <row r="44" ht="12.75"/>
    <row r="45" s="10" customFormat="1" ht="12.75"/>
    <row r="46" ht="12.75"/>
    <row r="47" spans="5:191" ht="13.5" thickBot="1">
      <c r="E47" s="1">
        <f>D48</f>
        <v>54</v>
      </c>
      <c r="F47" s="1">
        <f>D49</f>
        <v>53</v>
      </c>
      <c r="G47" s="1">
        <f>D50</f>
        <v>52</v>
      </c>
      <c r="H47" s="1">
        <f>D51</f>
        <v>51</v>
      </c>
      <c r="I47" s="1">
        <f>D52</f>
        <v>50</v>
      </c>
      <c r="J47" s="1">
        <f>D53</f>
        <v>48</v>
      </c>
      <c r="K47" s="1">
        <f>D54</f>
        <v>49</v>
      </c>
      <c r="L47" s="1">
        <f>D55</f>
        <v>47</v>
      </c>
      <c r="M47" s="1">
        <f>D56</f>
        <v>46</v>
      </c>
      <c r="N47" s="1">
        <f>D57</f>
        <v>45</v>
      </c>
      <c r="O47" s="1">
        <f>D58</f>
        <v>44</v>
      </c>
      <c r="P47" s="1">
        <f>D59</f>
        <v>43</v>
      </c>
      <c r="Q47" s="1">
        <f>D60</f>
        <v>42</v>
      </c>
      <c r="R47" s="1">
        <f>D61</f>
        <v>38</v>
      </c>
      <c r="S47" s="1">
        <f>D62</f>
        <v>39</v>
      </c>
      <c r="T47" s="1">
        <f>D63</f>
        <v>40</v>
      </c>
      <c r="U47" s="1">
        <f>D64</f>
        <v>41</v>
      </c>
      <c r="V47" s="1">
        <f>D65</f>
        <v>55</v>
      </c>
      <c r="W47" s="1">
        <f>D66</f>
        <v>56</v>
      </c>
      <c r="X47" s="1">
        <f>D67</f>
        <v>57</v>
      </c>
      <c r="Y47" s="1">
        <f>D68</f>
        <v>58</v>
      </c>
      <c r="Z47" s="1">
        <f>D69</f>
        <v>59</v>
      </c>
      <c r="AA47" s="1">
        <f>D70</f>
        <v>60</v>
      </c>
      <c r="AB47" s="1">
        <f>D71</f>
        <v>61</v>
      </c>
      <c r="AC47" s="1">
        <f>D72</f>
        <v>62</v>
      </c>
      <c r="AD47" s="1">
        <f>D73</f>
        <v>63</v>
      </c>
      <c r="AE47" s="1">
        <f>D74</f>
        <v>64</v>
      </c>
      <c r="AF47" s="1">
        <f>D75</f>
        <v>65</v>
      </c>
      <c r="AG47" s="1">
        <f>D76</f>
        <v>66</v>
      </c>
      <c r="AH47" s="1">
        <f>D77</f>
        <v>67</v>
      </c>
      <c r="AI47" s="1">
        <f aca="true" t="shared" si="54" ref="AI47:BL47">E47</f>
        <v>54</v>
      </c>
      <c r="AJ47" s="1">
        <f t="shared" si="54"/>
        <v>53</v>
      </c>
      <c r="AK47" s="1">
        <f t="shared" si="54"/>
        <v>52</v>
      </c>
      <c r="AL47" s="1">
        <f t="shared" si="54"/>
        <v>51</v>
      </c>
      <c r="AM47" s="1">
        <f t="shared" si="54"/>
        <v>50</v>
      </c>
      <c r="AN47" s="1">
        <f t="shared" si="54"/>
        <v>48</v>
      </c>
      <c r="AO47" s="1">
        <f t="shared" si="54"/>
        <v>49</v>
      </c>
      <c r="AP47" s="1">
        <f t="shared" si="54"/>
        <v>47</v>
      </c>
      <c r="AQ47" s="1">
        <f t="shared" si="54"/>
        <v>46</v>
      </c>
      <c r="AR47" s="1">
        <f t="shared" si="54"/>
        <v>45</v>
      </c>
      <c r="AS47" s="1">
        <f t="shared" si="54"/>
        <v>44</v>
      </c>
      <c r="AT47" s="1">
        <f t="shared" si="54"/>
        <v>43</v>
      </c>
      <c r="AU47" s="1">
        <f t="shared" si="54"/>
        <v>42</v>
      </c>
      <c r="AV47" s="1">
        <f t="shared" si="54"/>
        <v>38</v>
      </c>
      <c r="AW47" s="1">
        <f t="shared" si="54"/>
        <v>39</v>
      </c>
      <c r="AX47" s="1">
        <f t="shared" si="54"/>
        <v>40</v>
      </c>
      <c r="AY47" s="1">
        <f t="shared" si="54"/>
        <v>41</v>
      </c>
      <c r="AZ47" s="1">
        <f t="shared" si="54"/>
        <v>55</v>
      </c>
      <c r="BA47" s="1">
        <f t="shared" si="54"/>
        <v>56</v>
      </c>
      <c r="BB47" s="1">
        <f t="shared" si="54"/>
        <v>57</v>
      </c>
      <c r="BC47" s="1">
        <f t="shared" si="54"/>
        <v>58</v>
      </c>
      <c r="BD47" s="1">
        <f t="shared" si="54"/>
        <v>59</v>
      </c>
      <c r="BE47" s="1">
        <f t="shared" si="54"/>
        <v>60</v>
      </c>
      <c r="BF47" s="1">
        <f t="shared" si="54"/>
        <v>61</v>
      </c>
      <c r="BG47" s="1">
        <f t="shared" si="54"/>
        <v>62</v>
      </c>
      <c r="BH47" s="1">
        <f t="shared" si="54"/>
        <v>63</v>
      </c>
      <c r="BI47" s="1">
        <f t="shared" si="54"/>
        <v>64</v>
      </c>
      <c r="BJ47" s="1">
        <f t="shared" si="54"/>
        <v>65</v>
      </c>
      <c r="BK47" s="1">
        <f t="shared" si="54"/>
        <v>66</v>
      </c>
      <c r="BL47" s="1">
        <f t="shared" si="54"/>
        <v>67</v>
      </c>
      <c r="BO47" s="1">
        <f>CT77+1</f>
        <v>37</v>
      </c>
      <c r="BP47" s="14">
        <f>BO47+1</f>
        <v>38</v>
      </c>
      <c r="BQ47" s="14">
        <f>BP47+1</f>
        <v>39</v>
      </c>
      <c r="BR47" s="14">
        <f aca="true" t="shared" si="55" ref="BR47:CS47">BQ47+1</f>
        <v>40</v>
      </c>
      <c r="BS47" s="14">
        <f t="shared" si="55"/>
        <v>41</v>
      </c>
      <c r="BT47" s="14">
        <f t="shared" si="55"/>
        <v>42</v>
      </c>
      <c r="BU47" s="14">
        <f t="shared" si="55"/>
        <v>43</v>
      </c>
      <c r="BV47" s="14">
        <f t="shared" si="55"/>
        <v>44</v>
      </c>
      <c r="BW47" s="14">
        <f t="shared" si="55"/>
        <v>45</v>
      </c>
      <c r="BX47" s="14">
        <f t="shared" si="55"/>
        <v>46</v>
      </c>
      <c r="BY47" s="14">
        <f t="shared" si="55"/>
        <v>47</v>
      </c>
      <c r="BZ47" s="14">
        <f t="shared" si="55"/>
        <v>48</v>
      </c>
      <c r="CA47" s="14">
        <f t="shared" si="55"/>
        <v>49</v>
      </c>
      <c r="CB47" s="14">
        <f t="shared" si="55"/>
        <v>50</v>
      </c>
      <c r="CC47" s="14">
        <f t="shared" si="55"/>
        <v>51</v>
      </c>
      <c r="CD47" s="14">
        <f t="shared" si="55"/>
        <v>52</v>
      </c>
      <c r="CE47" s="14">
        <f t="shared" si="55"/>
        <v>53</v>
      </c>
      <c r="CF47" s="14">
        <f t="shared" si="55"/>
        <v>54</v>
      </c>
      <c r="CG47" s="14">
        <f t="shared" si="55"/>
        <v>55</v>
      </c>
      <c r="CH47" s="14">
        <f t="shared" si="55"/>
        <v>56</v>
      </c>
      <c r="CI47" s="14">
        <f t="shared" si="55"/>
        <v>57</v>
      </c>
      <c r="CJ47" s="14">
        <f t="shared" si="55"/>
        <v>58</v>
      </c>
      <c r="CK47" s="14">
        <f t="shared" si="55"/>
        <v>59</v>
      </c>
      <c r="CL47" s="14">
        <f t="shared" si="55"/>
        <v>60</v>
      </c>
      <c r="CM47" s="14">
        <f t="shared" si="55"/>
        <v>61</v>
      </c>
      <c r="CN47" s="14">
        <f t="shared" si="55"/>
        <v>62</v>
      </c>
      <c r="CO47" s="14">
        <f t="shared" si="55"/>
        <v>63</v>
      </c>
      <c r="CP47" s="14">
        <f t="shared" si="55"/>
        <v>64</v>
      </c>
      <c r="CQ47" s="14">
        <f t="shared" si="55"/>
        <v>65</v>
      </c>
      <c r="CR47" s="14">
        <f t="shared" si="55"/>
        <v>66</v>
      </c>
      <c r="CS47" s="14">
        <f t="shared" si="55"/>
        <v>67</v>
      </c>
      <c r="CT47" s="5"/>
      <c r="CU47" s="17"/>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row>
    <row r="48" spans="4:191" ht="12.75">
      <c r="D48" s="1">
        <f>CS48</f>
        <v>54</v>
      </c>
      <c r="E48" s="27">
        <v>8.03607989177344E-08</v>
      </c>
      <c r="F48" s="28">
        <v>6.17640088934827E-07</v>
      </c>
      <c r="G48" s="28">
        <v>2.57865618757152E-06</v>
      </c>
      <c r="H48" s="28">
        <v>4.97893447738321E-07</v>
      </c>
      <c r="I48" s="28">
        <v>1.10726779980501E-05</v>
      </c>
      <c r="J48" s="28">
        <v>0.000316919693471052</v>
      </c>
      <c r="K48" s="28">
        <v>5.21670179056468E-05</v>
      </c>
      <c r="L48" s="28">
        <v>0.000141513937061191</v>
      </c>
      <c r="M48" s="28">
        <v>0.000270148172935107</v>
      </c>
      <c r="N48" s="28">
        <v>0.000559008893910206</v>
      </c>
      <c r="O48" s="28">
        <v>0.00163832068274483</v>
      </c>
      <c r="P48" s="28">
        <v>0.00424404726053299</v>
      </c>
      <c r="Q48" s="28">
        <v>0.00283184008047771</v>
      </c>
      <c r="R48" s="28">
        <v>8.78827216106443E-05</v>
      </c>
      <c r="S48" s="28">
        <v>0.000250277872346717</v>
      </c>
      <c r="T48" s="28">
        <v>0.194748427592787</v>
      </c>
      <c r="U48" s="28">
        <v>0.0106856908080577</v>
      </c>
      <c r="V48" s="28"/>
      <c r="W48" s="28"/>
      <c r="X48" s="28"/>
      <c r="Y48" s="28"/>
      <c r="Z48" s="28"/>
      <c r="AA48" s="28"/>
      <c r="AB48" s="28"/>
      <c r="AC48" s="28"/>
      <c r="AD48" s="28"/>
      <c r="AE48" s="28"/>
      <c r="AF48" s="28"/>
      <c r="AG48" s="28"/>
      <c r="AH48" s="28"/>
      <c r="AI48" s="27">
        <v>-42.1831822737144</v>
      </c>
      <c r="AJ48" s="28">
        <v>-178.631004926932</v>
      </c>
      <c r="AK48" s="28">
        <v>71.3523923764812</v>
      </c>
      <c r="AL48" s="28">
        <v>-58.7099248361793</v>
      </c>
      <c r="AM48" s="28">
        <v>108.227262414627</v>
      </c>
      <c r="AN48" s="28">
        <v>-76.8844376536543</v>
      </c>
      <c r="AO48" s="28">
        <v>155.473673315404</v>
      </c>
      <c r="AP48" s="28">
        <v>-84.5184023633685</v>
      </c>
      <c r="AQ48" s="28">
        <v>31.8580858998633</v>
      </c>
      <c r="AR48" s="28">
        <v>-119.02733114238</v>
      </c>
      <c r="AS48" s="28">
        <v>52.1279468809667</v>
      </c>
      <c r="AT48" s="28">
        <v>-118.757017322131</v>
      </c>
      <c r="AU48" s="28">
        <v>-36.254150660736</v>
      </c>
      <c r="AV48" s="28">
        <v>0</v>
      </c>
      <c r="AW48" s="28">
        <v>0</v>
      </c>
      <c r="AX48" s="28">
        <v>115.840802409211</v>
      </c>
      <c r="AY48" s="28">
        <v>66.0012068097137</v>
      </c>
      <c r="AZ48" s="28"/>
      <c r="BA48" s="28"/>
      <c r="BB48" s="28"/>
      <c r="BC48" s="28"/>
      <c r="BD48" s="28"/>
      <c r="BE48" s="28"/>
      <c r="BF48" s="28"/>
      <c r="BG48" s="28"/>
      <c r="BH48" s="28"/>
      <c r="BI48" s="28"/>
      <c r="BJ48" s="28"/>
      <c r="BK48" s="28"/>
      <c r="BL48" s="29"/>
      <c r="BM48" s="23">
        <v>0.0426571936737441</v>
      </c>
      <c r="BN48" s="23">
        <v>5.47689479894126</v>
      </c>
      <c r="BO48" s="23">
        <v>5.4818845876183</v>
      </c>
      <c r="BP48" s="5">
        <f>IF(MIN(BO$48:BO$77)=$BP$47,BO48,IF(BO48=MIN(BO$48:BO$77),BP$47,IF(BO48="",$CT48,BO48)))</f>
        <v>5.4818845876183</v>
      </c>
      <c r="BQ48" s="5">
        <f aca="true" t="shared" si="56" ref="BQ48:CS48">IF(MIN(BP$48:BP$77)=$BP$47,BP48,IF(BP48=MIN(BP$48:BP$77),BQ$47,IF(BP48="",$CT48,BP48)))</f>
        <v>5.4818845876183</v>
      </c>
      <c r="BR48" s="5">
        <f t="shared" si="56"/>
        <v>5.4818845876183</v>
      </c>
      <c r="BS48" s="5">
        <f t="shared" si="56"/>
        <v>5.4818845876183</v>
      </c>
      <c r="BT48" s="5">
        <f t="shared" si="56"/>
        <v>5.4818845876183</v>
      </c>
      <c r="BU48" s="5">
        <f t="shared" si="56"/>
        <v>5.4818845876183</v>
      </c>
      <c r="BV48" s="5">
        <f t="shared" si="56"/>
        <v>5.4818845876183</v>
      </c>
      <c r="BW48" s="5">
        <f t="shared" si="56"/>
        <v>5.4818845876183</v>
      </c>
      <c r="BX48" s="5">
        <f t="shared" si="56"/>
        <v>5.4818845876183</v>
      </c>
      <c r="BY48" s="5">
        <f t="shared" si="56"/>
        <v>5.4818845876183</v>
      </c>
      <c r="BZ48" s="5">
        <f t="shared" si="56"/>
        <v>5.4818845876183</v>
      </c>
      <c r="CA48" s="5">
        <f t="shared" si="56"/>
        <v>5.4818845876183</v>
      </c>
      <c r="CB48" s="5">
        <f t="shared" si="56"/>
        <v>5.4818845876183</v>
      </c>
      <c r="CC48" s="5">
        <f t="shared" si="56"/>
        <v>5.4818845876183</v>
      </c>
      <c r="CD48" s="5">
        <f t="shared" si="56"/>
        <v>5.4818845876183</v>
      </c>
      <c r="CE48" s="5">
        <f t="shared" si="56"/>
        <v>5.4818845876183</v>
      </c>
      <c r="CF48" s="5">
        <f t="shared" si="56"/>
        <v>54</v>
      </c>
      <c r="CG48" s="5">
        <f t="shared" si="56"/>
        <v>54</v>
      </c>
      <c r="CH48" s="5">
        <f t="shared" si="56"/>
        <v>54</v>
      </c>
      <c r="CI48" s="5">
        <f t="shared" si="56"/>
        <v>54</v>
      </c>
      <c r="CJ48" s="5">
        <f t="shared" si="56"/>
        <v>54</v>
      </c>
      <c r="CK48" s="5">
        <f t="shared" si="56"/>
        <v>54</v>
      </c>
      <c r="CL48" s="5">
        <f t="shared" si="56"/>
        <v>54</v>
      </c>
      <c r="CM48" s="5">
        <f t="shared" si="56"/>
        <v>54</v>
      </c>
      <c r="CN48" s="5">
        <f t="shared" si="56"/>
        <v>54</v>
      </c>
      <c r="CO48" s="5">
        <f t="shared" si="56"/>
        <v>54</v>
      </c>
      <c r="CP48" s="5">
        <f t="shared" si="56"/>
        <v>54</v>
      </c>
      <c r="CQ48" s="5">
        <f t="shared" si="56"/>
        <v>54</v>
      </c>
      <c r="CR48" s="5">
        <f t="shared" si="56"/>
        <v>54</v>
      </c>
      <c r="CS48" s="5">
        <f t="shared" si="56"/>
        <v>54</v>
      </c>
      <c r="CT48" s="14">
        <f>CEILING(MAX(BO48:BO77),1)+1</f>
        <v>7</v>
      </c>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row>
    <row r="49" spans="4:191" ht="12.75">
      <c r="D49" s="1">
        <f aca="true" t="shared" si="57" ref="D49:D77">CS49</f>
        <v>53</v>
      </c>
      <c r="E49" s="30">
        <v>3.99485708700095E-06</v>
      </c>
      <c r="F49" s="31">
        <v>1.23086622083899E-06</v>
      </c>
      <c r="G49" s="31">
        <v>6.52126871809087E-07</v>
      </c>
      <c r="H49" s="31">
        <v>3.83126226933181E-06</v>
      </c>
      <c r="I49" s="31">
        <v>0.000112425632964372</v>
      </c>
      <c r="J49" s="31">
        <v>1.99556211516078E-05</v>
      </c>
      <c r="K49" s="31">
        <v>0.000211934703683334</v>
      </c>
      <c r="L49" s="31">
        <v>0.000731162566783203</v>
      </c>
      <c r="M49" s="31">
        <v>0.00109560335046177</v>
      </c>
      <c r="N49" s="31">
        <v>0.00132779714093704</v>
      </c>
      <c r="O49" s="31">
        <v>0.000324087912933402</v>
      </c>
      <c r="P49" s="31">
        <v>0.000191056302103705</v>
      </c>
      <c r="Q49" s="31">
        <v>0.000525153664408182</v>
      </c>
      <c r="R49" s="31">
        <v>0.000200392514087744</v>
      </c>
      <c r="S49" s="31">
        <v>0.000180744304915664</v>
      </c>
      <c r="T49" s="31">
        <v>0.00505708490635315</v>
      </c>
      <c r="U49" s="31">
        <v>0.359410233782179</v>
      </c>
      <c r="V49" s="31"/>
      <c r="W49" s="31"/>
      <c r="X49" s="31"/>
      <c r="Y49" s="31"/>
      <c r="Z49" s="31"/>
      <c r="AA49" s="31"/>
      <c r="AB49" s="31"/>
      <c r="AC49" s="31"/>
      <c r="AD49" s="31"/>
      <c r="AE49" s="31"/>
      <c r="AF49" s="31"/>
      <c r="AG49" s="31"/>
      <c r="AH49" s="31"/>
      <c r="AI49" s="30">
        <v>85.7693565885185</v>
      </c>
      <c r="AJ49" s="31">
        <v>133.728566392354</v>
      </c>
      <c r="AK49" s="31">
        <v>66.6160743391381</v>
      </c>
      <c r="AL49" s="31">
        <v>-76.8375401865889</v>
      </c>
      <c r="AM49" s="31">
        <v>-87.7528718114203</v>
      </c>
      <c r="AN49" s="31">
        <v>-84.4126794048163</v>
      </c>
      <c r="AO49" s="31">
        <v>98.3038732688559</v>
      </c>
      <c r="AP49" s="31">
        <v>85.6770565520696</v>
      </c>
      <c r="AQ49" s="31">
        <v>-90.1899034657134</v>
      </c>
      <c r="AR49" s="31">
        <v>-3.53982249956316</v>
      </c>
      <c r="AS49" s="31">
        <v>38.8749689522869</v>
      </c>
      <c r="AT49" s="31">
        <v>-80.0733913846449</v>
      </c>
      <c r="AU49" s="31">
        <v>3.88147965763088</v>
      </c>
      <c r="AV49" s="31">
        <v>180</v>
      </c>
      <c r="AW49" s="31">
        <v>0</v>
      </c>
      <c r="AX49" s="31">
        <v>160.766845690272</v>
      </c>
      <c r="AY49" s="31">
        <v>-90.191803165109</v>
      </c>
      <c r="AZ49" s="31"/>
      <c r="BA49" s="31"/>
      <c r="BB49" s="31"/>
      <c r="BC49" s="31"/>
      <c r="BD49" s="31"/>
      <c r="BE49" s="31"/>
      <c r="BF49" s="31"/>
      <c r="BG49" s="31"/>
      <c r="BH49" s="31"/>
      <c r="BI49" s="31"/>
      <c r="BJ49" s="31"/>
      <c r="BK49" s="31"/>
      <c r="BL49" s="32"/>
      <c r="BM49" s="32">
        <v>0.0568576715328059</v>
      </c>
      <c r="BN49" s="32">
        <v>4.80020873259741</v>
      </c>
      <c r="BO49" s="24">
        <v>4.80798664091624</v>
      </c>
      <c r="BP49" s="5">
        <f aca="true" t="shared" si="58" ref="BP49:CS57">IF(MIN(BO$48:BO$77)=$BP$47,BO49,IF(BO49=MIN(BO$48:BO$77),BP$47,IF(BO49="",$CT49,BO49)))</f>
        <v>4.80798664091624</v>
      </c>
      <c r="BQ49" s="5">
        <f t="shared" si="58"/>
        <v>4.80798664091624</v>
      </c>
      <c r="BR49" s="5">
        <f t="shared" si="58"/>
        <v>4.80798664091624</v>
      </c>
      <c r="BS49" s="5">
        <f t="shared" si="58"/>
        <v>4.80798664091624</v>
      </c>
      <c r="BT49" s="5">
        <f t="shared" si="58"/>
        <v>4.80798664091624</v>
      </c>
      <c r="BU49" s="5">
        <f t="shared" si="58"/>
        <v>4.80798664091624</v>
      </c>
      <c r="BV49" s="5">
        <f t="shared" si="58"/>
        <v>4.80798664091624</v>
      </c>
      <c r="BW49" s="5">
        <f t="shared" si="58"/>
        <v>4.80798664091624</v>
      </c>
      <c r="BX49" s="5">
        <f t="shared" si="58"/>
        <v>4.80798664091624</v>
      </c>
      <c r="BY49" s="5">
        <f t="shared" si="58"/>
        <v>4.80798664091624</v>
      </c>
      <c r="BZ49" s="5">
        <f t="shared" si="58"/>
        <v>4.80798664091624</v>
      </c>
      <c r="CA49" s="5">
        <f t="shared" si="58"/>
        <v>4.80798664091624</v>
      </c>
      <c r="CB49" s="5">
        <f t="shared" si="58"/>
        <v>4.80798664091624</v>
      </c>
      <c r="CC49" s="5">
        <f t="shared" si="58"/>
        <v>4.80798664091624</v>
      </c>
      <c r="CD49" s="5">
        <f t="shared" si="58"/>
        <v>4.80798664091624</v>
      </c>
      <c r="CE49" s="5">
        <f t="shared" si="58"/>
        <v>53</v>
      </c>
      <c r="CF49" s="5">
        <f t="shared" si="58"/>
        <v>53</v>
      </c>
      <c r="CG49" s="5">
        <f t="shared" si="58"/>
        <v>53</v>
      </c>
      <c r="CH49" s="5">
        <f t="shared" si="58"/>
        <v>53</v>
      </c>
      <c r="CI49" s="5">
        <f t="shared" si="58"/>
        <v>53</v>
      </c>
      <c r="CJ49" s="5">
        <f t="shared" si="58"/>
        <v>53</v>
      </c>
      <c r="CK49" s="5">
        <f t="shared" si="58"/>
        <v>53</v>
      </c>
      <c r="CL49" s="5">
        <f t="shared" si="58"/>
        <v>53</v>
      </c>
      <c r="CM49" s="5">
        <f t="shared" si="58"/>
        <v>53</v>
      </c>
      <c r="CN49" s="5">
        <f t="shared" si="58"/>
        <v>53</v>
      </c>
      <c r="CO49" s="5">
        <f t="shared" si="58"/>
        <v>53</v>
      </c>
      <c r="CP49" s="5">
        <f t="shared" si="58"/>
        <v>53</v>
      </c>
      <c r="CQ49" s="5">
        <f t="shared" si="58"/>
        <v>53</v>
      </c>
      <c r="CR49" s="5">
        <f t="shared" si="58"/>
        <v>53</v>
      </c>
      <c r="CS49" s="5">
        <f t="shared" si="58"/>
        <v>53</v>
      </c>
      <c r="CT49" s="14">
        <f>CT48+1</f>
        <v>8</v>
      </c>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row>
    <row r="50" spans="4:191" ht="12.75">
      <c r="D50" s="1">
        <f t="shared" si="57"/>
        <v>52</v>
      </c>
      <c r="E50" s="30">
        <v>4.05782589500718E-07</v>
      </c>
      <c r="F50" s="31">
        <v>2.71087512446029E-06</v>
      </c>
      <c r="G50" s="31">
        <v>1.43145945905872E-06</v>
      </c>
      <c r="H50" s="31">
        <v>1.58912526652134E-06</v>
      </c>
      <c r="I50" s="31">
        <v>4.13811084691379E-06</v>
      </c>
      <c r="J50" s="31">
        <v>0.000317670739461598</v>
      </c>
      <c r="K50" s="31">
        <v>4.87355568015785E-05</v>
      </c>
      <c r="L50" s="31">
        <v>1.93724215793488E-06</v>
      </c>
      <c r="M50" s="31">
        <v>1.82647387775192E-05</v>
      </c>
      <c r="N50" s="31">
        <v>2.56601633815013E-05</v>
      </c>
      <c r="O50" s="31">
        <v>4.60201784233875E-05</v>
      </c>
      <c r="P50" s="31">
        <v>9.15581463952382E-06</v>
      </c>
      <c r="Q50" s="31">
        <v>5.38963865272812E-05</v>
      </c>
      <c r="R50" s="31">
        <v>1.39378140528775E-06</v>
      </c>
      <c r="S50" s="31">
        <v>1.05599330054181E-06</v>
      </c>
      <c r="T50" s="31">
        <v>8.92352078742912E-05</v>
      </c>
      <c r="U50" s="31">
        <v>4.33854142682724E-06</v>
      </c>
      <c r="V50" s="31"/>
      <c r="W50" s="31"/>
      <c r="X50" s="31"/>
      <c r="Y50" s="31"/>
      <c r="Z50" s="31"/>
      <c r="AA50" s="31"/>
      <c r="AB50" s="31"/>
      <c r="AC50" s="31"/>
      <c r="AD50" s="31"/>
      <c r="AE50" s="31"/>
      <c r="AF50" s="31"/>
      <c r="AG50" s="31"/>
      <c r="AH50" s="31"/>
      <c r="AI50" s="30">
        <v>-7.93250296063801</v>
      </c>
      <c r="AJ50" s="31">
        <v>-102.938067350378</v>
      </c>
      <c r="AK50" s="31">
        <v>-177.563788472809</v>
      </c>
      <c r="AL50" s="31">
        <v>166.604466885637</v>
      </c>
      <c r="AM50" s="31">
        <v>158.733116266336</v>
      </c>
      <c r="AN50" s="31">
        <v>104.212710829134</v>
      </c>
      <c r="AO50" s="31">
        <v>11.8514686511813</v>
      </c>
      <c r="AP50" s="31">
        <v>83.3905005948224</v>
      </c>
      <c r="AQ50" s="31">
        <v>-133.782177629382</v>
      </c>
      <c r="AR50" s="31">
        <v>54.3818209829935</v>
      </c>
      <c r="AS50" s="31">
        <v>-95.7709053512053</v>
      </c>
      <c r="AT50" s="31">
        <v>157.556586608266</v>
      </c>
      <c r="AU50" s="31">
        <v>168.420734801314</v>
      </c>
      <c r="AV50" s="31">
        <v>180</v>
      </c>
      <c r="AW50" s="31">
        <v>0</v>
      </c>
      <c r="AX50" s="31">
        <v>90.360993215653</v>
      </c>
      <c r="AY50" s="31">
        <v>139.213132474862</v>
      </c>
      <c r="AZ50" s="31"/>
      <c r="BA50" s="31"/>
      <c r="BB50" s="31"/>
      <c r="BC50" s="31"/>
      <c r="BD50" s="31"/>
      <c r="BE50" s="31"/>
      <c r="BF50" s="31"/>
      <c r="BG50" s="31"/>
      <c r="BH50" s="31"/>
      <c r="BI50" s="31"/>
      <c r="BJ50" s="31"/>
      <c r="BK50" s="31"/>
      <c r="BL50" s="32"/>
      <c r="BM50" s="32">
        <v>0.0607708482418185</v>
      </c>
      <c r="BN50" s="32">
        <v>4.76032276401472</v>
      </c>
      <c r="BO50" s="24">
        <v>4.76913735084879</v>
      </c>
      <c r="BP50" s="5">
        <f t="shared" si="58"/>
        <v>4.76913735084879</v>
      </c>
      <c r="BQ50" s="5">
        <f t="shared" si="58"/>
        <v>4.76913735084879</v>
      </c>
      <c r="BR50" s="5">
        <f t="shared" si="58"/>
        <v>4.76913735084879</v>
      </c>
      <c r="BS50" s="5">
        <f t="shared" si="58"/>
        <v>4.76913735084879</v>
      </c>
      <c r="BT50" s="5">
        <f t="shared" si="58"/>
        <v>4.76913735084879</v>
      </c>
      <c r="BU50" s="5">
        <f t="shared" si="58"/>
        <v>4.76913735084879</v>
      </c>
      <c r="BV50" s="5">
        <f t="shared" si="58"/>
        <v>4.76913735084879</v>
      </c>
      <c r="BW50" s="5">
        <f t="shared" si="58"/>
        <v>4.76913735084879</v>
      </c>
      <c r="BX50" s="5">
        <f t="shared" si="58"/>
        <v>4.76913735084879</v>
      </c>
      <c r="BY50" s="5">
        <f t="shared" si="58"/>
        <v>4.76913735084879</v>
      </c>
      <c r="BZ50" s="5">
        <f t="shared" si="58"/>
        <v>4.76913735084879</v>
      </c>
      <c r="CA50" s="5">
        <f t="shared" si="58"/>
        <v>4.76913735084879</v>
      </c>
      <c r="CB50" s="5">
        <f t="shared" si="58"/>
        <v>4.76913735084879</v>
      </c>
      <c r="CC50" s="5">
        <f t="shared" si="58"/>
        <v>4.76913735084879</v>
      </c>
      <c r="CD50" s="5">
        <f t="shared" si="58"/>
        <v>52</v>
      </c>
      <c r="CE50" s="5">
        <f t="shared" si="58"/>
        <v>52</v>
      </c>
      <c r="CF50" s="5">
        <f t="shared" si="58"/>
        <v>52</v>
      </c>
      <c r="CG50" s="5">
        <f t="shared" si="58"/>
        <v>52</v>
      </c>
      <c r="CH50" s="5">
        <f t="shared" si="58"/>
        <v>52</v>
      </c>
      <c r="CI50" s="5">
        <f t="shared" si="58"/>
        <v>52</v>
      </c>
      <c r="CJ50" s="5">
        <f t="shared" si="58"/>
        <v>52</v>
      </c>
      <c r="CK50" s="5">
        <f t="shared" si="58"/>
        <v>52</v>
      </c>
      <c r="CL50" s="5">
        <f t="shared" si="58"/>
        <v>52</v>
      </c>
      <c r="CM50" s="5">
        <f t="shared" si="58"/>
        <v>52</v>
      </c>
      <c r="CN50" s="5">
        <f t="shared" si="58"/>
        <v>52</v>
      </c>
      <c r="CO50" s="5">
        <f t="shared" si="58"/>
        <v>52</v>
      </c>
      <c r="CP50" s="5">
        <f t="shared" si="58"/>
        <v>52</v>
      </c>
      <c r="CQ50" s="5">
        <f t="shared" si="58"/>
        <v>52</v>
      </c>
      <c r="CR50" s="5">
        <f t="shared" si="58"/>
        <v>52</v>
      </c>
      <c r="CS50" s="5">
        <f t="shared" si="58"/>
        <v>52</v>
      </c>
      <c r="CT50" s="14">
        <f aca="true" t="shared" si="59" ref="CT50:CT77">CT49+1</f>
        <v>9</v>
      </c>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row>
    <row r="51" spans="4:191" ht="12.75">
      <c r="D51" s="1">
        <f t="shared" si="57"/>
        <v>51</v>
      </c>
      <c r="E51" s="30">
        <v>8.939307547497879E-07</v>
      </c>
      <c r="F51" s="31">
        <v>3.59258066163857E-07</v>
      </c>
      <c r="G51" s="31">
        <v>2.79117227197613E-07</v>
      </c>
      <c r="H51" s="31">
        <v>2.98606415528166E-06</v>
      </c>
      <c r="I51" s="31">
        <v>0.000188767280636952</v>
      </c>
      <c r="J51" s="31">
        <v>1.69342637484363E-05</v>
      </c>
      <c r="K51" s="31">
        <v>0.000197339425903171</v>
      </c>
      <c r="L51" s="31">
        <v>0.000129529009993836</v>
      </c>
      <c r="M51" s="31">
        <v>5.30238034247548E-06</v>
      </c>
      <c r="N51" s="31">
        <v>4.79801283075386E-06</v>
      </c>
      <c r="O51" s="31">
        <v>3.38988293086379E-06</v>
      </c>
      <c r="P51" s="31">
        <v>3.32126469233361E-06</v>
      </c>
      <c r="Q51" s="31">
        <v>4.50702804557786E-06</v>
      </c>
      <c r="R51" s="31">
        <v>1.59899342111279E-08</v>
      </c>
      <c r="S51" s="31">
        <v>5.55486281960076E-08</v>
      </c>
      <c r="T51" s="31">
        <v>2.69994889363609E-06</v>
      </c>
      <c r="U51" s="31">
        <v>4.78437405975253E-05</v>
      </c>
      <c r="V51" s="31"/>
      <c r="W51" s="31"/>
      <c r="X51" s="31"/>
      <c r="Y51" s="31"/>
      <c r="Z51" s="31"/>
      <c r="AA51" s="31"/>
      <c r="AB51" s="31"/>
      <c r="AC51" s="31"/>
      <c r="AD51" s="31"/>
      <c r="AE51" s="31"/>
      <c r="AF51" s="31"/>
      <c r="AG51" s="31"/>
      <c r="AH51" s="31"/>
      <c r="AI51" s="30">
        <v>83.4040288118827</v>
      </c>
      <c r="AJ51" s="31">
        <v>164.134644472183</v>
      </c>
      <c r="AK51" s="31">
        <v>94.2424979498293</v>
      </c>
      <c r="AL51" s="31">
        <v>-97.060853029808</v>
      </c>
      <c r="AM51" s="31">
        <v>98.8994858633141</v>
      </c>
      <c r="AN51" s="31">
        <v>84.1658154271442</v>
      </c>
      <c r="AO51" s="31">
        <v>-79.2749575060161</v>
      </c>
      <c r="AP51" s="31">
        <v>-91.6706357286089</v>
      </c>
      <c r="AQ51" s="31">
        <v>99.7633894759475</v>
      </c>
      <c r="AR51" s="31">
        <v>164.51341592553</v>
      </c>
      <c r="AS51" s="31">
        <v>-172.397023384945</v>
      </c>
      <c r="AT51" s="31">
        <v>98.8127890692304</v>
      </c>
      <c r="AU51" s="31">
        <v>-104.503455180626</v>
      </c>
      <c r="AV51" s="31">
        <v>180</v>
      </c>
      <c r="AW51" s="31">
        <v>180</v>
      </c>
      <c r="AX51" s="31">
        <v>-179.008738782019</v>
      </c>
      <c r="AY51" s="31">
        <v>91.0841579186542</v>
      </c>
      <c r="AZ51" s="31"/>
      <c r="BA51" s="31"/>
      <c r="BB51" s="31"/>
      <c r="BC51" s="31"/>
      <c r="BD51" s="31"/>
      <c r="BE51" s="31"/>
      <c r="BF51" s="31"/>
      <c r="BG51" s="31"/>
      <c r="BH51" s="31"/>
      <c r="BI51" s="31"/>
      <c r="BJ51" s="31"/>
      <c r="BK51" s="31"/>
      <c r="BL51" s="32"/>
      <c r="BM51" s="32">
        <v>0.0574865309545932</v>
      </c>
      <c r="BN51" s="32">
        <v>4.32040660343647</v>
      </c>
      <c r="BO51" s="24">
        <v>4.32756317260406</v>
      </c>
      <c r="BP51" s="5">
        <f t="shared" si="58"/>
        <v>4.32756317260406</v>
      </c>
      <c r="BQ51" s="5">
        <f t="shared" si="58"/>
        <v>4.32756317260406</v>
      </c>
      <c r="BR51" s="5">
        <f t="shared" si="58"/>
        <v>4.32756317260406</v>
      </c>
      <c r="BS51" s="5">
        <f t="shared" si="58"/>
        <v>4.32756317260406</v>
      </c>
      <c r="BT51" s="5">
        <f t="shared" si="58"/>
        <v>4.32756317260406</v>
      </c>
      <c r="BU51" s="5">
        <f t="shared" si="58"/>
        <v>4.32756317260406</v>
      </c>
      <c r="BV51" s="5">
        <f t="shared" si="58"/>
        <v>4.32756317260406</v>
      </c>
      <c r="BW51" s="5">
        <f t="shared" si="58"/>
        <v>4.32756317260406</v>
      </c>
      <c r="BX51" s="5">
        <f t="shared" si="58"/>
        <v>4.32756317260406</v>
      </c>
      <c r="BY51" s="5">
        <f t="shared" si="58"/>
        <v>4.32756317260406</v>
      </c>
      <c r="BZ51" s="5">
        <f t="shared" si="58"/>
        <v>4.32756317260406</v>
      </c>
      <c r="CA51" s="5">
        <f t="shared" si="58"/>
        <v>4.32756317260406</v>
      </c>
      <c r="CB51" s="5">
        <f t="shared" si="58"/>
        <v>4.32756317260406</v>
      </c>
      <c r="CC51" s="5">
        <f t="shared" si="58"/>
        <v>51</v>
      </c>
      <c r="CD51" s="5">
        <f t="shared" si="58"/>
        <v>51</v>
      </c>
      <c r="CE51" s="5">
        <f t="shared" si="58"/>
        <v>51</v>
      </c>
      <c r="CF51" s="5">
        <f t="shared" si="58"/>
        <v>51</v>
      </c>
      <c r="CG51" s="5">
        <f t="shared" si="58"/>
        <v>51</v>
      </c>
      <c r="CH51" s="5">
        <f t="shared" si="58"/>
        <v>51</v>
      </c>
      <c r="CI51" s="5">
        <f t="shared" si="58"/>
        <v>51</v>
      </c>
      <c r="CJ51" s="5">
        <f t="shared" si="58"/>
        <v>51</v>
      </c>
      <c r="CK51" s="5">
        <f t="shared" si="58"/>
        <v>51</v>
      </c>
      <c r="CL51" s="5">
        <f t="shared" si="58"/>
        <v>51</v>
      </c>
      <c r="CM51" s="5">
        <f t="shared" si="58"/>
        <v>51</v>
      </c>
      <c r="CN51" s="5">
        <f t="shared" si="58"/>
        <v>51</v>
      </c>
      <c r="CO51" s="5">
        <f t="shared" si="58"/>
        <v>51</v>
      </c>
      <c r="CP51" s="5">
        <f t="shared" si="58"/>
        <v>51</v>
      </c>
      <c r="CQ51" s="5">
        <f t="shared" si="58"/>
        <v>51</v>
      </c>
      <c r="CR51" s="5">
        <f t="shared" si="58"/>
        <v>51</v>
      </c>
      <c r="CS51" s="5">
        <f t="shared" si="58"/>
        <v>51</v>
      </c>
      <c r="CT51" s="14">
        <f t="shared" si="59"/>
        <v>10</v>
      </c>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row>
    <row r="52" spans="4:191" ht="12.75">
      <c r="D52" s="1">
        <f t="shared" si="57"/>
        <v>50</v>
      </c>
      <c r="E52" s="30">
        <v>1.68376975397944E-05</v>
      </c>
      <c r="F52" s="31">
        <v>3.68786611244104E-06</v>
      </c>
      <c r="G52" s="31">
        <v>2.02543601579578E-06</v>
      </c>
      <c r="H52" s="31">
        <v>1.80504591517304E-05</v>
      </c>
      <c r="I52" s="31">
        <v>3.97742732842646E-05</v>
      </c>
      <c r="J52" s="31">
        <v>6.20175102314645E-06</v>
      </c>
      <c r="K52" s="31">
        <v>4.87729579396627E-06</v>
      </c>
      <c r="L52" s="31">
        <v>1.32196021120749E-05</v>
      </c>
      <c r="M52" s="31">
        <v>1.82700553404753E-05</v>
      </c>
      <c r="N52" s="31">
        <v>2.66307101439784E-05</v>
      </c>
      <c r="O52" s="31">
        <v>4.87261531477743E-05</v>
      </c>
      <c r="P52" s="31">
        <v>3.10214109538611E-05</v>
      </c>
      <c r="Q52" s="31">
        <v>6.97653178468027E-05</v>
      </c>
      <c r="R52" s="31">
        <v>3.18024991430949E-07</v>
      </c>
      <c r="S52" s="31">
        <v>3.66259546860831E-07</v>
      </c>
      <c r="T52" s="31">
        <v>6.7456149691591E-05</v>
      </c>
      <c r="U52" s="31">
        <v>6.38607750138866E-05</v>
      </c>
      <c r="V52" s="31"/>
      <c r="W52" s="31"/>
      <c r="X52" s="31"/>
      <c r="Y52" s="31"/>
      <c r="Z52" s="31"/>
      <c r="AA52" s="31"/>
      <c r="AB52" s="31"/>
      <c r="AC52" s="31"/>
      <c r="AD52" s="31"/>
      <c r="AE52" s="31"/>
      <c r="AF52" s="31"/>
      <c r="AG52" s="31"/>
      <c r="AH52" s="31"/>
      <c r="AI52" s="30">
        <v>-96.2514158767427</v>
      </c>
      <c r="AJ52" s="31">
        <v>-1.50498309982782</v>
      </c>
      <c r="AK52" s="31">
        <v>-70.2922781599543</v>
      </c>
      <c r="AL52" s="31">
        <v>93.519927020918</v>
      </c>
      <c r="AM52" s="31">
        <v>101.078470595961</v>
      </c>
      <c r="AN52" s="31">
        <v>179.645580925062</v>
      </c>
      <c r="AO52" s="31">
        <v>-74.3499861531705</v>
      </c>
      <c r="AP52" s="31">
        <v>85.8695987675906</v>
      </c>
      <c r="AQ52" s="31">
        <v>132.906525756569</v>
      </c>
      <c r="AR52" s="31">
        <v>138.042146418149</v>
      </c>
      <c r="AS52" s="31">
        <v>175.821281851167</v>
      </c>
      <c r="AT52" s="31">
        <v>109.589112471094</v>
      </c>
      <c r="AU52" s="31">
        <v>-102.398778379362</v>
      </c>
      <c r="AV52" s="31">
        <v>0</v>
      </c>
      <c r="AW52" s="31">
        <v>180</v>
      </c>
      <c r="AX52" s="31">
        <v>-175.046500290481</v>
      </c>
      <c r="AY52" s="31">
        <v>-100.45822956449</v>
      </c>
      <c r="AZ52" s="31"/>
      <c r="BA52" s="31"/>
      <c r="BB52" s="31"/>
      <c r="BC52" s="31"/>
      <c r="BD52" s="31"/>
      <c r="BE52" s="31"/>
      <c r="BF52" s="31"/>
      <c r="BG52" s="31"/>
      <c r="BH52" s="31"/>
      <c r="BI52" s="31"/>
      <c r="BJ52" s="31"/>
      <c r="BK52" s="31"/>
      <c r="BL52" s="32"/>
      <c r="BM52" s="32">
        <v>0.0358998094067153</v>
      </c>
      <c r="BN52" s="32">
        <v>3.74538776411118</v>
      </c>
      <c r="BO52" s="24">
        <v>3.74780362049738</v>
      </c>
      <c r="BP52" s="5">
        <f t="shared" si="58"/>
        <v>3.74780362049738</v>
      </c>
      <c r="BQ52" s="5">
        <f t="shared" si="58"/>
        <v>3.74780362049738</v>
      </c>
      <c r="BR52" s="5">
        <f t="shared" si="58"/>
        <v>3.74780362049738</v>
      </c>
      <c r="BS52" s="5">
        <f t="shared" si="58"/>
        <v>3.74780362049738</v>
      </c>
      <c r="BT52" s="5">
        <f t="shared" si="58"/>
        <v>3.74780362049738</v>
      </c>
      <c r="BU52" s="5">
        <f t="shared" si="58"/>
        <v>3.74780362049738</v>
      </c>
      <c r="BV52" s="5">
        <f t="shared" si="58"/>
        <v>3.74780362049738</v>
      </c>
      <c r="BW52" s="5">
        <f t="shared" si="58"/>
        <v>3.74780362049738</v>
      </c>
      <c r="BX52" s="5">
        <f t="shared" si="58"/>
        <v>3.74780362049738</v>
      </c>
      <c r="BY52" s="5">
        <f t="shared" si="58"/>
        <v>3.74780362049738</v>
      </c>
      <c r="BZ52" s="5">
        <f t="shared" si="58"/>
        <v>3.74780362049738</v>
      </c>
      <c r="CA52" s="5">
        <f t="shared" si="58"/>
        <v>3.74780362049738</v>
      </c>
      <c r="CB52" s="5">
        <f t="shared" si="58"/>
        <v>50</v>
      </c>
      <c r="CC52" s="5">
        <f t="shared" si="58"/>
        <v>50</v>
      </c>
      <c r="CD52" s="5">
        <f t="shared" si="58"/>
        <v>50</v>
      </c>
      <c r="CE52" s="5">
        <f t="shared" si="58"/>
        <v>50</v>
      </c>
      <c r="CF52" s="5">
        <f t="shared" si="58"/>
        <v>50</v>
      </c>
      <c r="CG52" s="5">
        <f t="shared" si="58"/>
        <v>50</v>
      </c>
      <c r="CH52" s="5">
        <f t="shared" si="58"/>
        <v>50</v>
      </c>
      <c r="CI52" s="5">
        <f t="shared" si="58"/>
        <v>50</v>
      </c>
      <c r="CJ52" s="5">
        <f t="shared" si="58"/>
        <v>50</v>
      </c>
      <c r="CK52" s="5">
        <f t="shared" si="58"/>
        <v>50</v>
      </c>
      <c r="CL52" s="5">
        <f t="shared" si="58"/>
        <v>50</v>
      </c>
      <c r="CM52" s="5">
        <f t="shared" si="58"/>
        <v>50</v>
      </c>
      <c r="CN52" s="5">
        <f t="shared" si="58"/>
        <v>50</v>
      </c>
      <c r="CO52" s="5">
        <f t="shared" si="58"/>
        <v>50</v>
      </c>
      <c r="CP52" s="5">
        <f t="shared" si="58"/>
        <v>50</v>
      </c>
      <c r="CQ52" s="5">
        <f t="shared" si="58"/>
        <v>50</v>
      </c>
      <c r="CR52" s="5">
        <f t="shared" si="58"/>
        <v>50</v>
      </c>
      <c r="CS52" s="5">
        <f t="shared" si="58"/>
        <v>50</v>
      </c>
      <c r="CT52" s="14">
        <f t="shared" si="59"/>
        <v>11</v>
      </c>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row>
    <row r="53" spans="4:191" ht="12.75">
      <c r="D53" s="1">
        <f t="shared" si="57"/>
        <v>48</v>
      </c>
      <c r="E53" s="30">
        <v>4.44488853253116E-07</v>
      </c>
      <c r="F53" s="31">
        <v>2.47189457460214E-07</v>
      </c>
      <c r="G53" s="31">
        <v>3.32885047969204E-07</v>
      </c>
      <c r="H53" s="31">
        <v>1.82759141049249E-06</v>
      </c>
      <c r="I53" s="31">
        <v>0.000169290556884642</v>
      </c>
      <c r="J53" s="31">
        <v>1.805697686019E-05</v>
      </c>
      <c r="K53" s="31">
        <v>0.000189912249138199</v>
      </c>
      <c r="L53" s="31">
        <v>0.00208637883947934</v>
      </c>
      <c r="M53" s="31">
        <v>3.54613720565056E-05</v>
      </c>
      <c r="N53" s="31">
        <v>3.53297240473738E-05</v>
      </c>
      <c r="O53" s="31">
        <v>1.18303285365221E-05</v>
      </c>
      <c r="P53" s="31">
        <v>0.000147652268737621</v>
      </c>
      <c r="Q53" s="31">
        <v>1.87274044748725E-05</v>
      </c>
      <c r="R53" s="31">
        <v>0.90184293883639</v>
      </c>
      <c r="S53" s="31">
        <v>0.901415227011826</v>
      </c>
      <c r="T53" s="31">
        <v>0.000282676106593882</v>
      </c>
      <c r="U53" s="31">
        <v>0.00815765459465337</v>
      </c>
      <c r="V53" s="31"/>
      <c r="W53" s="31"/>
      <c r="X53" s="31"/>
      <c r="Y53" s="31"/>
      <c r="Z53" s="31"/>
      <c r="AA53" s="31"/>
      <c r="AB53" s="31"/>
      <c r="AC53" s="31"/>
      <c r="AD53" s="31"/>
      <c r="AE53" s="31"/>
      <c r="AF53" s="31"/>
      <c r="AG53" s="31"/>
      <c r="AH53" s="31"/>
      <c r="AI53" s="30">
        <v>96.6145973113574</v>
      </c>
      <c r="AJ53" s="31">
        <v>-170.398052988442</v>
      </c>
      <c r="AK53" s="31">
        <v>107.585742897747</v>
      </c>
      <c r="AL53" s="31">
        <v>-85.4641886577063</v>
      </c>
      <c r="AM53" s="31">
        <v>114.72329006134</v>
      </c>
      <c r="AN53" s="31">
        <v>-108.787946596588</v>
      </c>
      <c r="AO53" s="31">
        <v>91.3362120915792</v>
      </c>
      <c r="AP53" s="31">
        <v>85.3616065906768</v>
      </c>
      <c r="AQ53" s="31">
        <v>86.8874761027579</v>
      </c>
      <c r="AR53" s="31">
        <v>178.38701972853</v>
      </c>
      <c r="AS53" s="31">
        <v>18.3304109947179</v>
      </c>
      <c r="AT53" s="31">
        <v>-123.976045475048</v>
      </c>
      <c r="AU53" s="31">
        <v>114.35997264498</v>
      </c>
      <c r="AV53" s="31">
        <v>0</v>
      </c>
      <c r="AW53" s="31">
        <v>180</v>
      </c>
      <c r="AX53" s="31">
        <v>-126.276922672141</v>
      </c>
      <c r="AY53" s="31">
        <v>89.8570886163091</v>
      </c>
      <c r="AZ53" s="31"/>
      <c r="BA53" s="31"/>
      <c r="BB53" s="31"/>
      <c r="BC53" s="31"/>
      <c r="BD53" s="31"/>
      <c r="BE53" s="31"/>
      <c r="BF53" s="31"/>
      <c r="BG53" s="31"/>
      <c r="BH53" s="31"/>
      <c r="BI53" s="31"/>
      <c r="BJ53" s="31"/>
      <c r="BK53" s="31"/>
      <c r="BL53" s="32"/>
      <c r="BM53" s="32">
        <v>0.0131104658517098</v>
      </c>
      <c r="BN53" s="32">
        <v>3.18494936413682</v>
      </c>
      <c r="BO53" s="24">
        <v>3.18522312084783</v>
      </c>
      <c r="BP53" s="5">
        <f t="shared" si="58"/>
        <v>3.18522312084783</v>
      </c>
      <c r="BQ53" s="5">
        <f t="shared" si="58"/>
        <v>3.18522312084783</v>
      </c>
      <c r="BR53" s="5">
        <f t="shared" si="58"/>
        <v>3.18522312084783</v>
      </c>
      <c r="BS53" s="5">
        <f t="shared" si="58"/>
        <v>3.18522312084783</v>
      </c>
      <c r="BT53" s="5">
        <f t="shared" si="58"/>
        <v>3.18522312084783</v>
      </c>
      <c r="BU53" s="5">
        <f t="shared" si="58"/>
        <v>3.18522312084783</v>
      </c>
      <c r="BV53" s="5">
        <f t="shared" si="58"/>
        <v>3.18522312084783</v>
      </c>
      <c r="BW53" s="5">
        <f t="shared" si="58"/>
        <v>3.18522312084783</v>
      </c>
      <c r="BX53" s="5">
        <f t="shared" si="58"/>
        <v>3.18522312084783</v>
      </c>
      <c r="BY53" s="5">
        <f t="shared" si="58"/>
        <v>3.18522312084783</v>
      </c>
      <c r="BZ53" s="5">
        <f t="shared" si="58"/>
        <v>48</v>
      </c>
      <c r="CA53" s="5">
        <f t="shared" si="58"/>
        <v>48</v>
      </c>
      <c r="CB53" s="5">
        <f t="shared" si="58"/>
        <v>48</v>
      </c>
      <c r="CC53" s="5">
        <f t="shared" si="58"/>
        <v>48</v>
      </c>
      <c r="CD53" s="5">
        <f t="shared" si="58"/>
        <v>48</v>
      </c>
      <c r="CE53" s="5">
        <f t="shared" si="58"/>
        <v>48</v>
      </c>
      <c r="CF53" s="5">
        <f t="shared" si="58"/>
        <v>48</v>
      </c>
      <c r="CG53" s="5">
        <f t="shared" si="58"/>
        <v>48</v>
      </c>
      <c r="CH53" s="5">
        <f t="shared" si="58"/>
        <v>48</v>
      </c>
      <c r="CI53" s="5">
        <f t="shared" si="58"/>
        <v>48</v>
      </c>
      <c r="CJ53" s="5">
        <f t="shared" si="58"/>
        <v>48</v>
      </c>
      <c r="CK53" s="5">
        <f t="shared" si="58"/>
        <v>48</v>
      </c>
      <c r="CL53" s="5">
        <f t="shared" si="58"/>
        <v>48</v>
      </c>
      <c r="CM53" s="5">
        <f t="shared" si="58"/>
        <v>48</v>
      </c>
      <c r="CN53" s="5">
        <f t="shared" si="58"/>
        <v>48</v>
      </c>
      <c r="CO53" s="5">
        <f t="shared" si="58"/>
        <v>48</v>
      </c>
      <c r="CP53" s="5">
        <f t="shared" si="58"/>
        <v>48</v>
      </c>
      <c r="CQ53" s="5">
        <f t="shared" si="58"/>
        <v>48</v>
      </c>
      <c r="CR53" s="5">
        <f t="shared" si="58"/>
        <v>48</v>
      </c>
      <c r="CS53" s="5">
        <f t="shared" si="58"/>
        <v>48</v>
      </c>
      <c r="CT53" s="14">
        <f t="shared" si="59"/>
        <v>12</v>
      </c>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row>
    <row r="54" spans="4:191" ht="12.75">
      <c r="D54" s="1">
        <f t="shared" si="57"/>
        <v>49</v>
      </c>
      <c r="E54" s="30">
        <v>3.15592786668793E-06</v>
      </c>
      <c r="F54" s="31">
        <v>1.32616459944792E-06</v>
      </c>
      <c r="G54" s="31">
        <v>1.73740514358795E-06</v>
      </c>
      <c r="H54" s="31">
        <v>7.95491295821072E-06</v>
      </c>
      <c r="I54" s="31">
        <v>0.000544579991861834</v>
      </c>
      <c r="J54" s="31">
        <v>4.12143490903757E-05</v>
      </c>
      <c r="K54" s="31">
        <v>0.000438427548547652</v>
      </c>
      <c r="L54" s="31">
        <v>0.00147737246769395</v>
      </c>
      <c r="M54" s="31">
        <v>1.33773290053646E-05</v>
      </c>
      <c r="N54" s="31">
        <v>8.87101440701049E-06</v>
      </c>
      <c r="O54" s="31">
        <v>2.01515221146164E-06</v>
      </c>
      <c r="P54" s="31">
        <v>2.07566942657394E-05</v>
      </c>
      <c r="Q54" s="31">
        <v>1.73604123932835E-06</v>
      </c>
      <c r="R54" s="31">
        <v>5.25601541335674E-08</v>
      </c>
      <c r="S54" s="31">
        <v>1.09645238108694E-06</v>
      </c>
      <c r="T54" s="31">
        <v>9.20083426698434E-06</v>
      </c>
      <c r="U54" s="31">
        <v>0.000272436920402223</v>
      </c>
      <c r="V54" s="31"/>
      <c r="W54" s="31"/>
      <c r="X54" s="31"/>
      <c r="Y54" s="31"/>
      <c r="Z54" s="31"/>
      <c r="AA54" s="31"/>
      <c r="AB54" s="31"/>
      <c r="AC54" s="31"/>
      <c r="AD54" s="31"/>
      <c r="AE54" s="31"/>
      <c r="AF54" s="31"/>
      <c r="AG54" s="31"/>
      <c r="AH54" s="31"/>
      <c r="AI54" s="30">
        <v>-93.1540013467758</v>
      </c>
      <c r="AJ54" s="31">
        <v>3.25326237107703</v>
      </c>
      <c r="AK54" s="31">
        <v>-77.8120325613802</v>
      </c>
      <c r="AL54" s="31">
        <v>89.8243207204547</v>
      </c>
      <c r="AM54" s="31">
        <v>-70.9429712568619</v>
      </c>
      <c r="AN54" s="31">
        <v>64.4507743985727</v>
      </c>
      <c r="AO54" s="31">
        <v>-94.5965783966303</v>
      </c>
      <c r="AP54" s="31">
        <v>-96.4235995675142</v>
      </c>
      <c r="AQ54" s="31">
        <v>-95.596555524689</v>
      </c>
      <c r="AR54" s="31">
        <v>-3.25901266064215</v>
      </c>
      <c r="AS54" s="31">
        <v>-146.689275571065</v>
      </c>
      <c r="AT54" s="31">
        <v>73.9624314971381</v>
      </c>
      <c r="AU54" s="31">
        <v>-43.7175844350875</v>
      </c>
      <c r="AV54" s="31">
        <v>0</v>
      </c>
      <c r="AW54" s="31">
        <v>180</v>
      </c>
      <c r="AX54" s="31">
        <v>56.1774806247695</v>
      </c>
      <c r="AY54" s="31">
        <v>-90.7500137382869</v>
      </c>
      <c r="AZ54" s="31"/>
      <c r="BA54" s="31"/>
      <c r="BB54" s="31"/>
      <c r="BC54" s="31"/>
      <c r="BD54" s="31"/>
      <c r="BE54" s="31"/>
      <c r="BF54" s="31"/>
      <c r="BG54" s="31"/>
      <c r="BH54" s="31"/>
      <c r="BI54" s="31"/>
      <c r="BJ54" s="31"/>
      <c r="BK54" s="31"/>
      <c r="BL54" s="32"/>
      <c r="BM54" s="32">
        <v>0.0208054363513742</v>
      </c>
      <c r="BN54" s="32">
        <v>3.20252467197165</v>
      </c>
      <c r="BO54" s="24">
        <v>3.2032180293914</v>
      </c>
      <c r="BP54" s="5">
        <f t="shared" si="58"/>
        <v>3.2032180293914</v>
      </c>
      <c r="BQ54" s="5">
        <f t="shared" si="58"/>
        <v>3.2032180293914</v>
      </c>
      <c r="BR54" s="5">
        <f t="shared" si="58"/>
        <v>3.2032180293914</v>
      </c>
      <c r="BS54" s="5">
        <f t="shared" si="58"/>
        <v>3.2032180293914</v>
      </c>
      <c r="BT54" s="5">
        <f t="shared" si="58"/>
        <v>3.2032180293914</v>
      </c>
      <c r="BU54" s="5">
        <f t="shared" si="58"/>
        <v>3.2032180293914</v>
      </c>
      <c r="BV54" s="5">
        <f t="shared" si="58"/>
        <v>3.2032180293914</v>
      </c>
      <c r="BW54" s="5">
        <f t="shared" si="58"/>
        <v>3.2032180293914</v>
      </c>
      <c r="BX54" s="5">
        <f t="shared" si="58"/>
        <v>3.2032180293914</v>
      </c>
      <c r="BY54" s="5">
        <f t="shared" si="58"/>
        <v>3.2032180293914</v>
      </c>
      <c r="BZ54" s="5">
        <f t="shared" si="58"/>
        <v>3.2032180293914</v>
      </c>
      <c r="CA54" s="5">
        <f t="shared" si="58"/>
        <v>49</v>
      </c>
      <c r="CB54" s="5">
        <f t="shared" si="58"/>
        <v>49</v>
      </c>
      <c r="CC54" s="5">
        <f t="shared" si="58"/>
        <v>49</v>
      </c>
      <c r="CD54" s="5">
        <f t="shared" si="58"/>
        <v>49</v>
      </c>
      <c r="CE54" s="5">
        <f t="shared" si="58"/>
        <v>49</v>
      </c>
      <c r="CF54" s="5">
        <f t="shared" si="58"/>
        <v>49</v>
      </c>
      <c r="CG54" s="5">
        <f t="shared" si="58"/>
        <v>49</v>
      </c>
      <c r="CH54" s="5">
        <f t="shared" si="58"/>
        <v>49</v>
      </c>
      <c r="CI54" s="5">
        <f t="shared" si="58"/>
        <v>49</v>
      </c>
      <c r="CJ54" s="5">
        <f t="shared" si="58"/>
        <v>49</v>
      </c>
      <c r="CK54" s="5">
        <f t="shared" si="58"/>
        <v>49</v>
      </c>
      <c r="CL54" s="5">
        <f t="shared" si="58"/>
        <v>49</v>
      </c>
      <c r="CM54" s="5">
        <f t="shared" si="58"/>
        <v>49</v>
      </c>
      <c r="CN54" s="5">
        <f t="shared" si="58"/>
        <v>49</v>
      </c>
      <c r="CO54" s="5">
        <f t="shared" si="58"/>
        <v>49</v>
      </c>
      <c r="CP54" s="5">
        <f t="shared" si="58"/>
        <v>49</v>
      </c>
      <c r="CQ54" s="5">
        <f t="shared" si="58"/>
        <v>49</v>
      </c>
      <c r="CR54" s="5">
        <f t="shared" si="58"/>
        <v>49</v>
      </c>
      <c r="CS54" s="5">
        <f t="shared" si="58"/>
        <v>49</v>
      </c>
      <c r="CT54" s="14">
        <f t="shared" si="59"/>
        <v>13</v>
      </c>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row>
    <row r="55" spans="4:191" ht="12.75">
      <c r="D55" s="1">
        <f t="shared" si="57"/>
        <v>47</v>
      </c>
      <c r="E55" s="30">
        <v>5.94178755901827E-05</v>
      </c>
      <c r="F55" s="31">
        <v>0.00616285555261635</v>
      </c>
      <c r="G55" s="31">
        <v>0.0190121901911894</v>
      </c>
      <c r="H55" s="31">
        <v>0.000113840935260951</v>
      </c>
      <c r="I55" s="31">
        <v>0.010385060588133</v>
      </c>
      <c r="J55" s="31">
        <v>0.00150627059568421</v>
      </c>
      <c r="K55" s="31">
        <v>0.0160224142920252</v>
      </c>
      <c r="L55" s="31">
        <v>0.020793595293253</v>
      </c>
      <c r="M55" s="31">
        <v>0.00155992903240394</v>
      </c>
      <c r="N55" s="31">
        <v>0.00187959113381957</v>
      </c>
      <c r="O55" s="31">
        <v>0.0251337047096206</v>
      </c>
      <c r="P55" s="31">
        <v>0.179470098108098</v>
      </c>
      <c r="Q55" s="31">
        <v>0.0220275416250555</v>
      </c>
      <c r="R55" s="31">
        <v>0.00378747438644003</v>
      </c>
      <c r="S55" s="31">
        <v>0.00819728566937709</v>
      </c>
      <c r="T55" s="31">
        <v>0.192273779073381</v>
      </c>
      <c r="U55" s="31">
        <v>0.00961043690635924</v>
      </c>
      <c r="V55" s="31"/>
      <c r="W55" s="31"/>
      <c r="X55" s="31"/>
      <c r="Y55" s="31"/>
      <c r="Z55" s="31"/>
      <c r="AA55" s="31"/>
      <c r="AB55" s="31"/>
      <c r="AC55" s="31"/>
      <c r="AD55" s="31"/>
      <c r="AE55" s="31"/>
      <c r="AF55" s="31"/>
      <c r="AG55" s="31"/>
      <c r="AH55" s="31"/>
      <c r="AI55" s="30">
        <v>141.290163546418</v>
      </c>
      <c r="AJ55" s="31">
        <v>16.8990300342465</v>
      </c>
      <c r="AK55" s="31">
        <v>-93.6316416509854</v>
      </c>
      <c r="AL55" s="31">
        <v>56.0075052751374</v>
      </c>
      <c r="AM55" s="31">
        <v>102.325505232008</v>
      </c>
      <c r="AN55" s="31">
        <v>-135.490258846705</v>
      </c>
      <c r="AO55" s="31">
        <v>80.4099062777711</v>
      </c>
      <c r="AP55" s="31">
        <v>-104.386157119293</v>
      </c>
      <c r="AQ55" s="31">
        <v>-135.367856296966</v>
      </c>
      <c r="AR55" s="31">
        <v>54.9458324883853</v>
      </c>
      <c r="AS55" s="31">
        <v>-142.402222942419</v>
      </c>
      <c r="AT55" s="31">
        <v>80.0386420167243</v>
      </c>
      <c r="AU55" s="31">
        <v>-64.9435960341665</v>
      </c>
      <c r="AV55" s="31">
        <v>0</v>
      </c>
      <c r="AW55" s="31">
        <v>0</v>
      </c>
      <c r="AX55" s="31">
        <v>90.3319776460509</v>
      </c>
      <c r="AY55" s="31">
        <v>0.700473921433267</v>
      </c>
      <c r="AZ55" s="31"/>
      <c r="BA55" s="31"/>
      <c r="BB55" s="31"/>
      <c r="BC55" s="31"/>
      <c r="BD55" s="31"/>
      <c r="BE55" s="31"/>
      <c r="BF55" s="31"/>
      <c r="BG55" s="31"/>
      <c r="BH55" s="31"/>
      <c r="BI55" s="31"/>
      <c r="BJ55" s="31"/>
      <c r="BK55" s="31"/>
      <c r="BL55" s="32"/>
      <c r="BM55" s="32">
        <v>0.0240610956808531</v>
      </c>
      <c r="BN55" s="32">
        <v>1.76050610302407</v>
      </c>
      <c r="BO55" s="24">
        <v>1.76101593487192</v>
      </c>
      <c r="BP55" s="5">
        <f t="shared" si="58"/>
        <v>1.76101593487192</v>
      </c>
      <c r="BQ55" s="5">
        <f t="shared" si="58"/>
        <v>1.76101593487192</v>
      </c>
      <c r="BR55" s="5">
        <f t="shared" si="58"/>
        <v>1.76101593487192</v>
      </c>
      <c r="BS55" s="5">
        <f t="shared" si="58"/>
        <v>1.76101593487192</v>
      </c>
      <c r="BT55" s="5">
        <f t="shared" si="58"/>
        <v>1.76101593487192</v>
      </c>
      <c r="BU55" s="5">
        <f t="shared" si="58"/>
        <v>1.76101593487192</v>
      </c>
      <c r="BV55" s="5">
        <f t="shared" si="58"/>
        <v>1.76101593487192</v>
      </c>
      <c r="BW55" s="5">
        <f t="shared" si="58"/>
        <v>1.76101593487192</v>
      </c>
      <c r="BX55" s="5">
        <f t="shared" si="58"/>
        <v>1.76101593487192</v>
      </c>
      <c r="BY55" s="5">
        <f t="shared" si="58"/>
        <v>47</v>
      </c>
      <c r="BZ55" s="5">
        <f t="shared" si="58"/>
        <v>47</v>
      </c>
      <c r="CA55" s="5">
        <f t="shared" si="58"/>
        <v>47</v>
      </c>
      <c r="CB55" s="5">
        <f t="shared" si="58"/>
        <v>47</v>
      </c>
      <c r="CC55" s="5">
        <f t="shared" si="58"/>
        <v>47</v>
      </c>
      <c r="CD55" s="5">
        <f t="shared" si="58"/>
        <v>47</v>
      </c>
      <c r="CE55" s="5">
        <f t="shared" si="58"/>
        <v>47</v>
      </c>
      <c r="CF55" s="5">
        <f t="shared" si="58"/>
        <v>47</v>
      </c>
      <c r="CG55" s="5">
        <f t="shared" si="58"/>
        <v>47</v>
      </c>
      <c r="CH55" s="5">
        <f t="shared" si="58"/>
        <v>47</v>
      </c>
      <c r="CI55" s="5">
        <f t="shared" si="58"/>
        <v>47</v>
      </c>
      <c r="CJ55" s="5">
        <f t="shared" si="58"/>
        <v>47</v>
      </c>
      <c r="CK55" s="5">
        <f t="shared" si="58"/>
        <v>47</v>
      </c>
      <c r="CL55" s="5">
        <f t="shared" si="58"/>
        <v>47</v>
      </c>
      <c r="CM55" s="5">
        <f t="shared" si="58"/>
        <v>47</v>
      </c>
      <c r="CN55" s="5">
        <f t="shared" si="58"/>
        <v>47</v>
      </c>
      <c r="CO55" s="5">
        <f t="shared" si="58"/>
        <v>47</v>
      </c>
      <c r="CP55" s="5">
        <f t="shared" si="58"/>
        <v>47</v>
      </c>
      <c r="CQ55" s="5">
        <f t="shared" si="58"/>
        <v>47</v>
      </c>
      <c r="CR55" s="5">
        <f t="shared" si="58"/>
        <v>47</v>
      </c>
      <c r="CS55" s="5">
        <f t="shared" si="58"/>
        <v>47</v>
      </c>
      <c r="CT55" s="14">
        <f t="shared" si="59"/>
        <v>14</v>
      </c>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row>
    <row r="56" spans="4:191" ht="12">
      <c r="D56" s="1">
        <f t="shared" si="57"/>
        <v>46</v>
      </c>
      <c r="E56" s="30">
        <v>0.00272838134465652</v>
      </c>
      <c r="F56" s="31">
        <v>0.0210576859657781</v>
      </c>
      <c r="G56" s="31">
        <v>0.0111833265609942</v>
      </c>
      <c r="H56" s="31">
        <v>0.00664128456920333</v>
      </c>
      <c r="I56" s="31">
        <v>0.00449657287117165</v>
      </c>
      <c r="J56" s="31">
        <v>0.0205143200674442</v>
      </c>
      <c r="K56" s="31">
        <v>0.00231349461540395</v>
      </c>
      <c r="L56" s="31">
        <v>0.000508703060439235</v>
      </c>
      <c r="M56" s="31">
        <v>0.0193235889626832</v>
      </c>
      <c r="N56" s="31">
        <v>0.021350390507571</v>
      </c>
      <c r="O56" s="31">
        <v>0.133101454214387</v>
      </c>
      <c r="P56" s="31">
        <v>0.0275707058457524</v>
      </c>
      <c r="Q56" s="31">
        <v>0.163490807808751</v>
      </c>
      <c r="R56" s="31">
        <v>0.19086363106149</v>
      </c>
      <c r="S56" s="31">
        <v>0.192550604569582</v>
      </c>
      <c r="T56" s="31">
        <v>0.229015208364551</v>
      </c>
      <c r="U56" s="31">
        <v>0.0497456548163751</v>
      </c>
      <c r="V56" s="31"/>
      <c r="W56" s="31"/>
      <c r="X56" s="31"/>
      <c r="Y56" s="31"/>
      <c r="Z56" s="31"/>
      <c r="AA56" s="31"/>
      <c r="AB56" s="31"/>
      <c r="AC56" s="31"/>
      <c r="AD56" s="31"/>
      <c r="AE56" s="31"/>
      <c r="AF56" s="31"/>
      <c r="AG56" s="31"/>
      <c r="AH56" s="31"/>
      <c r="AI56" s="30">
        <v>-163.474585262715</v>
      </c>
      <c r="AJ56" s="31">
        <v>86.555433269964</v>
      </c>
      <c r="AK56" s="31">
        <v>17.0210943729878</v>
      </c>
      <c r="AL56" s="31">
        <v>-14.5592204288883</v>
      </c>
      <c r="AM56" s="31">
        <v>-42.6006391805485</v>
      </c>
      <c r="AN56" s="31">
        <v>73.0965197685853</v>
      </c>
      <c r="AO56" s="31">
        <v>11.5620002806914</v>
      </c>
      <c r="AP56" s="31">
        <v>-12.5427244915726</v>
      </c>
      <c r="AQ56" s="31">
        <v>47.9111976008563</v>
      </c>
      <c r="AR56" s="31">
        <v>134.676248050561</v>
      </c>
      <c r="AS56" s="31">
        <v>-98.5486313226325</v>
      </c>
      <c r="AT56" s="31">
        <v>-174.077593217127</v>
      </c>
      <c r="AU56" s="31">
        <v>167.846846659182</v>
      </c>
      <c r="AV56" s="31">
        <v>0</v>
      </c>
      <c r="AW56" s="31">
        <v>180</v>
      </c>
      <c r="AX56" s="31">
        <v>88.16646233054</v>
      </c>
      <c r="AY56" s="31">
        <v>-97.9640005067905</v>
      </c>
      <c r="AZ56" s="31"/>
      <c r="BA56" s="31"/>
      <c r="BB56" s="31"/>
      <c r="BC56" s="31"/>
      <c r="BD56" s="31"/>
      <c r="BE56" s="31"/>
      <c r="BF56" s="31"/>
      <c r="BG56" s="31"/>
      <c r="BH56" s="31"/>
      <c r="BI56" s="31"/>
      <c r="BJ56" s="31"/>
      <c r="BK56" s="31"/>
      <c r="BL56" s="32"/>
      <c r="BM56" s="32">
        <v>0.00754792375947857</v>
      </c>
      <c r="BN56" s="32">
        <v>1.28935519299927</v>
      </c>
      <c r="BO56" s="24">
        <v>1.28939192259471</v>
      </c>
      <c r="BP56" s="5">
        <f t="shared" si="58"/>
        <v>1.28939192259471</v>
      </c>
      <c r="BQ56" s="5">
        <f t="shared" si="58"/>
        <v>1.28939192259471</v>
      </c>
      <c r="BR56" s="5">
        <f t="shared" si="58"/>
        <v>1.28939192259471</v>
      </c>
      <c r="BS56" s="5">
        <f t="shared" si="58"/>
        <v>1.28939192259471</v>
      </c>
      <c r="BT56" s="5">
        <f t="shared" si="58"/>
        <v>1.28939192259471</v>
      </c>
      <c r="BU56" s="5">
        <f t="shared" si="58"/>
        <v>1.28939192259471</v>
      </c>
      <c r="BV56" s="5">
        <f t="shared" si="58"/>
        <v>1.28939192259471</v>
      </c>
      <c r="BW56" s="5">
        <f t="shared" si="58"/>
        <v>1.28939192259471</v>
      </c>
      <c r="BX56" s="5">
        <f t="shared" si="58"/>
        <v>46</v>
      </c>
      <c r="BY56" s="5">
        <f t="shared" si="58"/>
        <v>46</v>
      </c>
      <c r="BZ56" s="5">
        <f t="shared" si="58"/>
        <v>46</v>
      </c>
      <c r="CA56" s="5">
        <f t="shared" si="58"/>
        <v>46</v>
      </c>
      <c r="CB56" s="5">
        <f t="shared" si="58"/>
        <v>46</v>
      </c>
      <c r="CC56" s="5">
        <f t="shared" si="58"/>
        <v>46</v>
      </c>
      <c r="CD56" s="5">
        <f t="shared" si="58"/>
        <v>46</v>
      </c>
      <c r="CE56" s="5">
        <f t="shared" si="58"/>
        <v>46</v>
      </c>
      <c r="CF56" s="5">
        <f t="shared" si="58"/>
        <v>46</v>
      </c>
      <c r="CG56" s="5">
        <f t="shared" si="58"/>
        <v>46</v>
      </c>
      <c r="CH56" s="5">
        <f t="shared" si="58"/>
        <v>46</v>
      </c>
      <c r="CI56" s="5">
        <f t="shared" si="58"/>
        <v>46</v>
      </c>
      <c r="CJ56" s="5">
        <f t="shared" si="58"/>
        <v>46</v>
      </c>
      <c r="CK56" s="5">
        <f t="shared" si="58"/>
        <v>46</v>
      </c>
      <c r="CL56" s="5">
        <f t="shared" si="58"/>
        <v>46</v>
      </c>
      <c r="CM56" s="5">
        <f t="shared" si="58"/>
        <v>46</v>
      </c>
      <c r="CN56" s="5">
        <f t="shared" si="58"/>
        <v>46</v>
      </c>
      <c r="CO56" s="5">
        <f t="shared" si="58"/>
        <v>46</v>
      </c>
      <c r="CP56" s="5">
        <f t="shared" si="58"/>
        <v>46</v>
      </c>
      <c r="CQ56" s="5">
        <f t="shared" si="58"/>
        <v>46</v>
      </c>
      <c r="CR56" s="5">
        <f t="shared" si="58"/>
        <v>46</v>
      </c>
      <c r="CS56" s="5">
        <f t="shared" si="58"/>
        <v>46</v>
      </c>
      <c r="CT56" s="14">
        <f t="shared" si="59"/>
        <v>15</v>
      </c>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row>
    <row r="57" spans="4:191" ht="12">
      <c r="D57" s="1">
        <f t="shared" si="57"/>
        <v>45</v>
      </c>
      <c r="E57" s="30">
        <v>0.0199904703765232</v>
      </c>
      <c r="F57" s="31">
        <v>0.000815832060210865</v>
      </c>
      <c r="G57" s="31">
        <v>0.000674115628076246</v>
      </c>
      <c r="H57" s="31">
        <v>0.0222878746914945</v>
      </c>
      <c r="I57" s="31">
        <v>0.0181934037481709</v>
      </c>
      <c r="J57" s="31">
        <v>0.00688614566718058</v>
      </c>
      <c r="K57" s="31">
        <v>0.0015237351576917</v>
      </c>
      <c r="L57" s="31">
        <v>0.000500509267576724</v>
      </c>
      <c r="M57" s="31">
        <v>0.0192666771081599</v>
      </c>
      <c r="N57" s="31">
        <v>0.0214775536374443</v>
      </c>
      <c r="O57" s="31">
        <v>0.121056068051207</v>
      </c>
      <c r="P57" s="31">
        <v>0.0794362242226115</v>
      </c>
      <c r="Q57" s="31">
        <v>0.176883277424314</v>
      </c>
      <c r="R57" s="31">
        <v>0.00901432103047356</v>
      </c>
      <c r="S57" s="31">
        <v>0.0091017579075877</v>
      </c>
      <c r="T57" s="31">
        <v>0.149556701623574</v>
      </c>
      <c r="U57" s="31">
        <v>0.0420491403512813</v>
      </c>
      <c r="V57" s="31"/>
      <c r="W57" s="31"/>
      <c r="X57" s="31"/>
      <c r="Y57" s="31"/>
      <c r="Z57" s="31"/>
      <c r="AA57" s="31"/>
      <c r="AB57" s="31"/>
      <c r="AC57" s="31"/>
      <c r="AD57" s="31"/>
      <c r="AE57" s="31"/>
      <c r="AF57" s="31"/>
      <c r="AG57" s="31"/>
      <c r="AH57" s="31"/>
      <c r="AI57" s="30">
        <v>87.1797923503224</v>
      </c>
      <c r="AJ57" s="31">
        <v>15.0529082974483</v>
      </c>
      <c r="AK57" s="31">
        <v>-67.1670403026877</v>
      </c>
      <c r="AL57" s="31">
        <v>85.8206044787442</v>
      </c>
      <c r="AM57" s="31">
        <v>83.1580549555186</v>
      </c>
      <c r="AN57" s="31">
        <v>148.229934106885</v>
      </c>
      <c r="AO57" s="31">
        <v>-100.669253636167</v>
      </c>
      <c r="AP57" s="31">
        <v>-73.1687876259266</v>
      </c>
      <c r="AQ57" s="31">
        <v>-42.7213032436858</v>
      </c>
      <c r="AR57" s="31">
        <v>-126.294929461546</v>
      </c>
      <c r="AS57" s="31">
        <v>173.548651461614</v>
      </c>
      <c r="AT57" s="31">
        <v>108.850717851553</v>
      </c>
      <c r="AU57" s="31">
        <v>-101.974003359954</v>
      </c>
      <c r="AV57" s="31">
        <v>0</v>
      </c>
      <c r="AW57" s="31">
        <v>180</v>
      </c>
      <c r="AX57" s="31">
        <v>-175.034634631713</v>
      </c>
      <c r="AY57" s="31">
        <v>-120.574680172332</v>
      </c>
      <c r="AZ57" s="31"/>
      <c r="BA57" s="31"/>
      <c r="BB57" s="31"/>
      <c r="BC57" s="31"/>
      <c r="BD57" s="31"/>
      <c r="BE57" s="31"/>
      <c r="BF57" s="31"/>
      <c r="BG57" s="31"/>
      <c r="BH57" s="31"/>
      <c r="BI57" s="31"/>
      <c r="BJ57" s="31"/>
      <c r="BK57" s="31"/>
      <c r="BL57" s="32"/>
      <c r="BM57" s="32">
        <v>0.00909466665046392</v>
      </c>
      <c r="BN57" s="32">
        <v>1.05267987351629</v>
      </c>
      <c r="BO57" s="24">
        <v>1.05272341135209</v>
      </c>
      <c r="BP57" s="5">
        <f t="shared" si="58"/>
        <v>1.05272341135209</v>
      </c>
      <c r="BQ57" s="5">
        <f t="shared" si="58"/>
        <v>1.05272341135209</v>
      </c>
      <c r="BR57" s="5">
        <f t="shared" si="58"/>
        <v>1.05272341135209</v>
      </c>
      <c r="BS57" s="5">
        <f t="shared" si="58"/>
        <v>1.05272341135209</v>
      </c>
      <c r="BT57" s="5">
        <f t="shared" si="58"/>
        <v>1.05272341135209</v>
      </c>
      <c r="BU57" s="5">
        <f t="shared" si="58"/>
        <v>1.05272341135209</v>
      </c>
      <c r="BV57" s="5">
        <f t="shared" si="58"/>
        <v>1.05272341135209</v>
      </c>
      <c r="BW57" s="5">
        <f t="shared" si="58"/>
        <v>45</v>
      </c>
      <c r="BX57" s="5">
        <f t="shared" si="58"/>
        <v>45</v>
      </c>
      <c r="BY57" s="5">
        <f t="shared" si="58"/>
        <v>45</v>
      </c>
      <c r="BZ57" s="5">
        <f t="shared" si="58"/>
        <v>45</v>
      </c>
      <c r="CA57" s="5">
        <f t="shared" si="58"/>
        <v>45</v>
      </c>
      <c r="CB57" s="5">
        <f t="shared" si="58"/>
        <v>45</v>
      </c>
      <c r="CC57" s="5">
        <f t="shared" si="58"/>
        <v>45</v>
      </c>
      <c r="CD57" s="5">
        <f t="shared" si="58"/>
        <v>45</v>
      </c>
      <c r="CE57" s="5">
        <f aca="true" t="shared" si="60" ref="CE57:CS57">IF(MIN(CD$48:CD$77)=$BP$47,CD57,IF(CD57=MIN(CD$48:CD$77),CE$47,IF(CD57="",$CT57,CD57)))</f>
        <v>45</v>
      </c>
      <c r="CF57" s="5">
        <f t="shared" si="60"/>
        <v>45</v>
      </c>
      <c r="CG57" s="5">
        <f t="shared" si="60"/>
        <v>45</v>
      </c>
      <c r="CH57" s="5">
        <f t="shared" si="60"/>
        <v>45</v>
      </c>
      <c r="CI57" s="5">
        <f t="shared" si="60"/>
        <v>45</v>
      </c>
      <c r="CJ57" s="5">
        <f t="shared" si="60"/>
        <v>45</v>
      </c>
      <c r="CK57" s="5">
        <f t="shared" si="60"/>
        <v>45</v>
      </c>
      <c r="CL57" s="5">
        <f t="shared" si="60"/>
        <v>45</v>
      </c>
      <c r="CM57" s="5">
        <f t="shared" si="60"/>
        <v>45</v>
      </c>
      <c r="CN57" s="5">
        <f t="shared" si="60"/>
        <v>45</v>
      </c>
      <c r="CO57" s="5">
        <f t="shared" si="60"/>
        <v>45</v>
      </c>
      <c r="CP57" s="5">
        <f t="shared" si="60"/>
        <v>45</v>
      </c>
      <c r="CQ57" s="5">
        <f t="shared" si="60"/>
        <v>45</v>
      </c>
      <c r="CR57" s="5">
        <f t="shared" si="60"/>
        <v>45</v>
      </c>
      <c r="CS57" s="5">
        <f t="shared" si="60"/>
        <v>45</v>
      </c>
      <c r="CT57" s="14">
        <f t="shared" si="59"/>
        <v>16</v>
      </c>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row>
    <row r="58" spans="4:191" ht="12">
      <c r="D58" s="1">
        <f t="shared" si="57"/>
        <v>44</v>
      </c>
      <c r="E58" s="30">
        <v>3.59131243180554E-05</v>
      </c>
      <c r="F58" s="31">
        <v>7.86439996286611E-05</v>
      </c>
      <c r="G58" s="31">
        <v>0.0001938841900517</v>
      </c>
      <c r="H58" s="31">
        <v>0.000189458623757118</v>
      </c>
      <c r="I58" s="31">
        <v>0.0229675247599302</v>
      </c>
      <c r="J58" s="31">
        <v>0.00398929316339478</v>
      </c>
      <c r="K58" s="31">
        <v>0.045408037254563</v>
      </c>
      <c r="L58" s="31">
        <v>0.0869972939457177</v>
      </c>
      <c r="M58" s="31">
        <v>0.000416812226853969</v>
      </c>
      <c r="N58" s="31">
        <v>0.000145794841706628</v>
      </c>
      <c r="O58" s="31">
        <v>0.00124358479038634</v>
      </c>
      <c r="P58" s="31">
        <v>0.00917472639531932</v>
      </c>
      <c r="Q58" s="31">
        <v>0.00125744022566476</v>
      </c>
      <c r="R58" s="31">
        <v>0.000211771961050597</v>
      </c>
      <c r="S58" s="31">
        <v>0.000784777552332959</v>
      </c>
      <c r="T58" s="31">
        <v>0.0121111359792922</v>
      </c>
      <c r="U58" s="31">
        <v>0.00997439189472469</v>
      </c>
      <c r="V58" s="31"/>
      <c r="W58" s="31"/>
      <c r="X58" s="31"/>
      <c r="Y58" s="31"/>
      <c r="Z58" s="31"/>
      <c r="AA58" s="31"/>
      <c r="AB58" s="31"/>
      <c r="AC58" s="31"/>
      <c r="AD58" s="31"/>
      <c r="AE58" s="31"/>
      <c r="AF58" s="31"/>
      <c r="AG58" s="31"/>
      <c r="AH58" s="31"/>
      <c r="AI58" s="30">
        <v>-85.6141757759355</v>
      </c>
      <c r="AJ58" s="31">
        <v>18.9802728258214</v>
      </c>
      <c r="AK58" s="31">
        <v>-86.6611009304169</v>
      </c>
      <c r="AL58" s="31">
        <v>90.3402210384342</v>
      </c>
      <c r="AM58" s="31">
        <v>-68.1033254875604</v>
      </c>
      <c r="AN58" s="31">
        <v>66.7367623239236</v>
      </c>
      <c r="AO58" s="31">
        <v>-91.1921497112949</v>
      </c>
      <c r="AP58" s="31">
        <v>88.6212677121644</v>
      </c>
      <c r="AQ58" s="31">
        <v>92.0793601663407</v>
      </c>
      <c r="AR58" s="31">
        <v>157.219672969015</v>
      </c>
      <c r="AS58" s="31">
        <v>-142.906307522692</v>
      </c>
      <c r="AT58" s="31">
        <v>81.2698411826027</v>
      </c>
      <c r="AU58" s="31">
        <v>-63.3206475988108</v>
      </c>
      <c r="AV58" s="31">
        <v>0</v>
      </c>
      <c r="AW58" s="31">
        <v>0</v>
      </c>
      <c r="AX58" s="31">
        <v>93.4411827713802</v>
      </c>
      <c r="AY58" s="31">
        <v>86.342971553494</v>
      </c>
      <c r="AZ58" s="31"/>
      <c r="BA58" s="31"/>
      <c r="BB58" s="31"/>
      <c r="BC58" s="31"/>
      <c r="BD58" s="31"/>
      <c r="BE58" s="31"/>
      <c r="BF58" s="31"/>
      <c r="BG58" s="31"/>
      <c r="BH58" s="31"/>
      <c r="BI58" s="31"/>
      <c r="BJ58" s="31"/>
      <c r="BK58" s="31"/>
      <c r="BL58" s="32"/>
      <c r="BM58" s="32">
        <v>0.148648811406547</v>
      </c>
      <c r="BN58" s="32">
        <v>0.848154373082879</v>
      </c>
      <c r="BO58" s="24">
        <v>0.857683190497875</v>
      </c>
      <c r="BP58" s="5">
        <f aca="true" t="shared" si="61" ref="BP58:CS66">IF(MIN(BO$48:BO$77)=$BP$47,BO58,IF(BO58=MIN(BO$48:BO$77),BP$47,IF(BO58="",$CT58,BO58)))</f>
        <v>0.857683190497875</v>
      </c>
      <c r="BQ58" s="5">
        <f t="shared" si="61"/>
        <v>0.857683190497875</v>
      </c>
      <c r="BR58" s="5">
        <f t="shared" si="61"/>
        <v>0.857683190497875</v>
      </c>
      <c r="BS58" s="5">
        <f t="shared" si="61"/>
        <v>0.857683190497875</v>
      </c>
      <c r="BT58" s="5">
        <f t="shared" si="61"/>
        <v>0.857683190497875</v>
      </c>
      <c r="BU58" s="5">
        <f t="shared" si="61"/>
        <v>0.857683190497875</v>
      </c>
      <c r="BV58" s="5">
        <f t="shared" si="61"/>
        <v>44</v>
      </c>
      <c r="BW58" s="5">
        <f t="shared" si="61"/>
        <v>44</v>
      </c>
      <c r="BX58" s="5">
        <f t="shared" si="61"/>
        <v>44</v>
      </c>
      <c r="BY58" s="5">
        <f t="shared" si="61"/>
        <v>44</v>
      </c>
      <c r="BZ58" s="5">
        <f t="shared" si="61"/>
        <v>44</v>
      </c>
      <c r="CA58" s="5">
        <f t="shared" si="61"/>
        <v>44</v>
      </c>
      <c r="CB58" s="5">
        <f t="shared" si="61"/>
        <v>44</v>
      </c>
      <c r="CC58" s="5">
        <f t="shared" si="61"/>
        <v>44</v>
      </c>
      <c r="CD58" s="5">
        <f t="shared" si="61"/>
        <v>44</v>
      </c>
      <c r="CE58" s="5">
        <f t="shared" si="61"/>
        <v>44</v>
      </c>
      <c r="CF58" s="5">
        <f t="shared" si="61"/>
        <v>44</v>
      </c>
      <c r="CG58" s="5">
        <f t="shared" si="61"/>
        <v>44</v>
      </c>
      <c r="CH58" s="5">
        <f t="shared" si="61"/>
        <v>44</v>
      </c>
      <c r="CI58" s="5">
        <f t="shared" si="61"/>
        <v>44</v>
      </c>
      <c r="CJ58" s="5">
        <f t="shared" si="61"/>
        <v>44</v>
      </c>
      <c r="CK58" s="5">
        <f t="shared" si="61"/>
        <v>44</v>
      </c>
      <c r="CL58" s="5">
        <f t="shared" si="61"/>
        <v>44</v>
      </c>
      <c r="CM58" s="5">
        <f t="shared" si="61"/>
        <v>44</v>
      </c>
      <c r="CN58" s="5">
        <f t="shared" si="61"/>
        <v>44</v>
      </c>
      <c r="CO58" s="5">
        <f t="shared" si="61"/>
        <v>44</v>
      </c>
      <c r="CP58" s="5">
        <f t="shared" si="61"/>
        <v>44</v>
      </c>
      <c r="CQ58" s="5">
        <f t="shared" si="61"/>
        <v>44</v>
      </c>
      <c r="CR58" s="5">
        <f t="shared" si="61"/>
        <v>44</v>
      </c>
      <c r="CS58" s="5">
        <f t="shared" si="61"/>
        <v>44</v>
      </c>
      <c r="CT58" s="14">
        <f t="shared" si="59"/>
        <v>17</v>
      </c>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row>
    <row r="59" spans="4:191" ht="12">
      <c r="D59" s="1">
        <f t="shared" si="57"/>
        <v>43</v>
      </c>
      <c r="E59" s="30">
        <v>0.000254037735181992</v>
      </c>
      <c r="F59" s="31">
        <v>0.00014966608964063</v>
      </c>
      <c r="G59" s="31">
        <v>8.06818998420791E-05</v>
      </c>
      <c r="H59" s="31">
        <v>0.000248728765873853</v>
      </c>
      <c r="I59" s="31">
        <v>0.00191094007182342</v>
      </c>
      <c r="J59" s="31">
        <v>0.00296741273038702</v>
      </c>
      <c r="K59" s="31">
        <v>0.00133166470877659</v>
      </c>
      <c r="L59" s="31">
        <v>0.00169099572886167</v>
      </c>
      <c r="M59" s="31">
        <v>0.0873385379174309</v>
      </c>
      <c r="N59" s="31">
        <v>0.0993346459598995</v>
      </c>
      <c r="O59" s="31">
        <v>0.000412946625246208</v>
      </c>
      <c r="P59" s="31">
        <v>0.00174796061033897</v>
      </c>
      <c r="Q59" s="31">
        <v>0.00145085389899088</v>
      </c>
      <c r="R59" s="31">
        <v>0.387411264451024</v>
      </c>
      <c r="S59" s="31">
        <v>0.387234902806135</v>
      </c>
      <c r="T59" s="31">
        <v>0.0103542085150478</v>
      </c>
      <c r="U59" s="31">
        <v>0.111827764194815</v>
      </c>
      <c r="V59" s="31"/>
      <c r="W59" s="31"/>
      <c r="X59" s="31"/>
      <c r="Y59" s="31"/>
      <c r="Z59" s="31"/>
      <c r="AA59" s="31"/>
      <c r="AB59" s="31"/>
      <c r="AC59" s="31"/>
      <c r="AD59" s="31"/>
      <c r="AE59" s="31"/>
      <c r="AF59" s="31"/>
      <c r="AG59" s="31"/>
      <c r="AH59" s="31"/>
      <c r="AI59" s="30">
        <v>-100.315270597567</v>
      </c>
      <c r="AJ59" s="31">
        <v>62.8514176532136</v>
      </c>
      <c r="AK59" s="31">
        <v>-8.31754587846688</v>
      </c>
      <c r="AL59" s="31">
        <v>82.7266290500978</v>
      </c>
      <c r="AM59" s="31">
        <v>98.7934578924317</v>
      </c>
      <c r="AN59" s="31">
        <v>-70.9683917267558</v>
      </c>
      <c r="AO59" s="31">
        <v>-98.6540977587714</v>
      </c>
      <c r="AP59" s="31">
        <v>81.779438060073</v>
      </c>
      <c r="AQ59" s="31">
        <v>-90.4324682819403</v>
      </c>
      <c r="AR59" s="31">
        <v>-0.975669673795883</v>
      </c>
      <c r="AS59" s="31">
        <v>-81.1480857755036</v>
      </c>
      <c r="AT59" s="31">
        <v>-124.797810528891</v>
      </c>
      <c r="AU59" s="31">
        <v>148.044703959599</v>
      </c>
      <c r="AV59" s="31">
        <v>180</v>
      </c>
      <c r="AW59" s="31">
        <v>0</v>
      </c>
      <c r="AX59" s="31">
        <v>95.3139417628778</v>
      </c>
      <c r="AY59" s="31">
        <v>89.6376717853887</v>
      </c>
      <c r="AZ59" s="31"/>
      <c r="BA59" s="31"/>
      <c r="BB59" s="31"/>
      <c r="BC59" s="31"/>
      <c r="BD59" s="31"/>
      <c r="BE59" s="31"/>
      <c r="BF59" s="31"/>
      <c r="BG59" s="31"/>
      <c r="BH59" s="31"/>
      <c r="BI59" s="31"/>
      <c r="BJ59" s="31"/>
      <c r="BK59" s="31"/>
      <c r="BL59" s="32"/>
      <c r="BM59" s="32">
        <v>0.172983953916882</v>
      </c>
      <c r="BN59" s="32">
        <v>0.769956800672075</v>
      </c>
      <c r="BO59" s="24">
        <v>0.781741838243787</v>
      </c>
      <c r="BP59" s="5">
        <f t="shared" si="61"/>
        <v>0.781741838243787</v>
      </c>
      <c r="BQ59" s="5">
        <f t="shared" si="61"/>
        <v>0.781741838243787</v>
      </c>
      <c r="BR59" s="5">
        <f t="shared" si="61"/>
        <v>0.781741838243787</v>
      </c>
      <c r="BS59" s="5">
        <f t="shared" si="61"/>
        <v>0.781741838243787</v>
      </c>
      <c r="BT59" s="5">
        <f t="shared" si="61"/>
        <v>0.781741838243787</v>
      </c>
      <c r="BU59" s="5">
        <f t="shared" si="61"/>
        <v>43</v>
      </c>
      <c r="BV59" s="5">
        <f t="shared" si="61"/>
        <v>43</v>
      </c>
      <c r="BW59" s="5">
        <f t="shared" si="61"/>
        <v>43</v>
      </c>
      <c r="BX59" s="5">
        <f t="shared" si="61"/>
        <v>43</v>
      </c>
      <c r="BY59" s="5">
        <f t="shared" si="61"/>
        <v>43</v>
      </c>
      <c r="BZ59" s="5">
        <f t="shared" si="61"/>
        <v>43</v>
      </c>
      <c r="CA59" s="5">
        <f t="shared" si="61"/>
        <v>43</v>
      </c>
      <c r="CB59" s="5">
        <f t="shared" si="61"/>
        <v>43</v>
      </c>
      <c r="CC59" s="5">
        <f t="shared" si="61"/>
        <v>43</v>
      </c>
      <c r="CD59" s="5">
        <f t="shared" si="61"/>
        <v>43</v>
      </c>
      <c r="CE59" s="5">
        <f t="shared" si="61"/>
        <v>43</v>
      </c>
      <c r="CF59" s="5">
        <f t="shared" si="61"/>
        <v>43</v>
      </c>
      <c r="CG59" s="5">
        <f t="shared" si="61"/>
        <v>43</v>
      </c>
      <c r="CH59" s="5">
        <f t="shared" si="61"/>
        <v>43</v>
      </c>
      <c r="CI59" s="5">
        <f t="shared" si="61"/>
        <v>43</v>
      </c>
      <c r="CJ59" s="5">
        <f t="shared" si="61"/>
        <v>43</v>
      </c>
      <c r="CK59" s="5">
        <f t="shared" si="61"/>
        <v>43</v>
      </c>
      <c r="CL59" s="5">
        <f t="shared" si="61"/>
        <v>43</v>
      </c>
      <c r="CM59" s="5">
        <f t="shared" si="61"/>
        <v>43</v>
      </c>
      <c r="CN59" s="5">
        <f t="shared" si="61"/>
        <v>43</v>
      </c>
      <c r="CO59" s="5">
        <f t="shared" si="61"/>
        <v>43</v>
      </c>
      <c r="CP59" s="5">
        <f t="shared" si="61"/>
        <v>43</v>
      </c>
      <c r="CQ59" s="5">
        <f t="shared" si="61"/>
        <v>43</v>
      </c>
      <c r="CR59" s="5">
        <f t="shared" si="61"/>
        <v>43</v>
      </c>
      <c r="CS59" s="5">
        <f t="shared" si="61"/>
        <v>43</v>
      </c>
      <c r="CT59" s="14">
        <f t="shared" si="59"/>
        <v>18</v>
      </c>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row>
    <row r="60" spans="4:191" ht="12">
      <c r="D60" s="1">
        <f t="shared" si="57"/>
        <v>42</v>
      </c>
      <c r="E60" s="30">
        <v>0.000375275067508288</v>
      </c>
      <c r="F60" s="31">
        <v>5.61096967639459E-05</v>
      </c>
      <c r="G60" s="31">
        <v>2.66069693198797E-05</v>
      </c>
      <c r="H60" s="31">
        <v>0.000197928352005327</v>
      </c>
      <c r="I60" s="31">
        <v>0.000911294944975324</v>
      </c>
      <c r="J60" s="31">
        <v>0.00316140888520522</v>
      </c>
      <c r="K60" s="31">
        <v>0.000687540127734747</v>
      </c>
      <c r="L60" s="31">
        <v>0.000383614789475206</v>
      </c>
      <c r="M60" s="31">
        <v>0.0803932158177617</v>
      </c>
      <c r="N60" s="31">
        <v>0.106356220218087</v>
      </c>
      <c r="O60" s="31">
        <v>0.00168382657444514</v>
      </c>
      <c r="P60" s="31">
        <v>0.00157904063025165</v>
      </c>
      <c r="Q60" s="31">
        <v>0.00133990069855277</v>
      </c>
      <c r="R60" s="31">
        <v>0.00149052872776084</v>
      </c>
      <c r="S60" s="31">
        <v>0.00157762053347023</v>
      </c>
      <c r="T60" s="31">
        <v>0.0165131231281629</v>
      </c>
      <c r="U60" s="31">
        <v>0.00892470892540207</v>
      </c>
      <c r="V60" s="31"/>
      <c r="W60" s="31"/>
      <c r="X60" s="31"/>
      <c r="Y60" s="31"/>
      <c r="Z60" s="31"/>
      <c r="AA60" s="31"/>
      <c r="AB60" s="31"/>
      <c r="AC60" s="31"/>
      <c r="AD60" s="31"/>
      <c r="AE60" s="31"/>
      <c r="AF60" s="31"/>
      <c r="AG60" s="31"/>
      <c r="AH60" s="31"/>
      <c r="AI60" s="30">
        <v>86.4774602895164</v>
      </c>
      <c r="AJ60" s="31">
        <v>153.052965817129</v>
      </c>
      <c r="AK60" s="31">
        <v>85.8597552177885</v>
      </c>
      <c r="AL60" s="31">
        <v>-72.8384753993994</v>
      </c>
      <c r="AM60" s="31">
        <v>-67.3604628363629</v>
      </c>
      <c r="AN60" s="31">
        <v>-74.738162043311</v>
      </c>
      <c r="AO60" s="31">
        <v>162.118437546189</v>
      </c>
      <c r="AP60" s="31">
        <v>-15.7813934662186</v>
      </c>
      <c r="AQ60" s="31">
        <v>-179.887057677495</v>
      </c>
      <c r="AR60" s="31">
        <v>89.4789068011546</v>
      </c>
      <c r="AS60" s="31">
        <v>140.988782392688</v>
      </c>
      <c r="AT60" s="31">
        <v>-55.7550240195569</v>
      </c>
      <c r="AU60" s="31">
        <v>-95.9624781198854</v>
      </c>
      <c r="AV60" s="31">
        <v>0</v>
      </c>
      <c r="AW60" s="31">
        <v>180</v>
      </c>
      <c r="AX60" s="31">
        <v>143.127472273173</v>
      </c>
      <c r="AY60" s="31">
        <v>-171.599245770798</v>
      </c>
      <c r="AZ60" s="31"/>
      <c r="BA60" s="31"/>
      <c r="BB60" s="31"/>
      <c r="BC60" s="31"/>
      <c r="BD60" s="31"/>
      <c r="BE60" s="31"/>
      <c r="BF60" s="31"/>
      <c r="BG60" s="31"/>
      <c r="BH60" s="31"/>
      <c r="BI60" s="31"/>
      <c r="BJ60" s="31"/>
      <c r="BK60" s="31"/>
      <c r="BL60" s="32"/>
      <c r="BM60" s="32">
        <v>0.207467857491288</v>
      </c>
      <c r="BN60" s="32">
        <v>0.62150096094959</v>
      </c>
      <c r="BO60" s="24">
        <v>0.635324455155254</v>
      </c>
      <c r="BP60" s="5">
        <f t="shared" si="61"/>
        <v>0.635324455155254</v>
      </c>
      <c r="BQ60" s="5">
        <f t="shared" si="61"/>
        <v>0.635324455155254</v>
      </c>
      <c r="BR60" s="5">
        <f t="shared" si="61"/>
        <v>0.635324455155254</v>
      </c>
      <c r="BS60" s="5">
        <f t="shared" si="61"/>
        <v>0.635324455155254</v>
      </c>
      <c r="BT60" s="5">
        <f t="shared" si="61"/>
        <v>42</v>
      </c>
      <c r="BU60" s="5">
        <f t="shared" si="61"/>
        <v>42</v>
      </c>
      <c r="BV60" s="5">
        <f t="shared" si="61"/>
        <v>42</v>
      </c>
      <c r="BW60" s="5">
        <f t="shared" si="61"/>
        <v>42</v>
      </c>
      <c r="BX60" s="5">
        <f t="shared" si="61"/>
        <v>42</v>
      </c>
      <c r="BY60" s="5">
        <f t="shared" si="61"/>
        <v>42</v>
      </c>
      <c r="BZ60" s="5">
        <f t="shared" si="61"/>
        <v>42</v>
      </c>
      <c r="CA60" s="5">
        <f t="shared" si="61"/>
        <v>42</v>
      </c>
      <c r="CB60" s="5">
        <f t="shared" si="61"/>
        <v>42</v>
      </c>
      <c r="CC60" s="5">
        <f t="shared" si="61"/>
        <v>42</v>
      </c>
      <c r="CD60" s="5">
        <f t="shared" si="61"/>
        <v>42</v>
      </c>
      <c r="CE60" s="5">
        <f t="shared" si="61"/>
        <v>42</v>
      </c>
      <c r="CF60" s="5">
        <f t="shared" si="61"/>
        <v>42</v>
      </c>
      <c r="CG60" s="5">
        <f t="shared" si="61"/>
        <v>42</v>
      </c>
      <c r="CH60" s="5">
        <f t="shared" si="61"/>
        <v>42</v>
      </c>
      <c r="CI60" s="5">
        <f t="shared" si="61"/>
        <v>42</v>
      </c>
      <c r="CJ60" s="5">
        <f t="shared" si="61"/>
        <v>42</v>
      </c>
      <c r="CK60" s="5">
        <f t="shared" si="61"/>
        <v>42</v>
      </c>
      <c r="CL60" s="5">
        <f t="shared" si="61"/>
        <v>42</v>
      </c>
      <c r="CM60" s="5">
        <f t="shared" si="61"/>
        <v>42</v>
      </c>
      <c r="CN60" s="5">
        <f t="shared" si="61"/>
        <v>42</v>
      </c>
      <c r="CO60" s="5">
        <f t="shared" si="61"/>
        <v>42</v>
      </c>
      <c r="CP60" s="5">
        <f t="shared" si="61"/>
        <v>42</v>
      </c>
      <c r="CQ60" s="5">
        <f t="shared" si="61"/>
        <v>42</v>
      </c>
      <c r="CR60" s="5">
        <f t="shared" si="61"/>
        <v>42</v>
      </c>
      <c r="CS60" s="5">
        <f t="shared" si="61"/>
        <v>42</v>
      </c>
      <c r="CT60" s="14">
        <f t="shared" si="59"/>
        <v>19</v>
      </c>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row>
    <row r="61" spans="4:191" ht="12">
      <c r="D61" s="1">
        <f t="shared" si="57"/>
        <v>38</v>
      </c>
      <c r="E61" s="30">
        <v>6.05043576880909E-05</v>
      </c>
      <c r="F61" s="31">
        <v>0.00699830407969253</v>
      </c>
      <c r="G61" s="31">
        <v>0.0215890504026013</v>
      </c>
      <c r="H61" s="31">
        <v>0.00015927433261483</v>
      </c>
      <c r="I61" s="31">
        <v>0.00693923798408968</v>
      </c>
      <c r="J61" s="31">
        <v>0.00125548977866339</v>
      </c>
      <c r="K61" s="31">
        <v>0.00886584360091966</v>
      </c>
      <c r="L61" s="31">
        <v>0.00948574636514077</v>
      </c>
      <c r="M61" s="31">
        <v>0.000246366783501609</v>
      </c>
      <c r="N61" s="31">
        <v>0.000248651322549217</v>
      </c>
      <c r="O61" s="31">
        <v>0.00172395592332528</v>
      </c>
      <c r="P61" s="31">
        <v>0.0178351032663235</v>
      </c>
      <c r="Q61" s="31">
        <v>0.00330904800135985</v>
      </c>
      <c r="R61" s="31">
        <v>0.000453114295226573</v>
      </c>
      <c r="S61" s="31">
        <v>0.00330218539671528</v>
      </c>
      <c r="T61" s="31">
        <v>0.0164677051401454</v>
      </c>
      <c r="U61" s="31">
        <v>0.000945755225753929</v>
      </c>
      <c r="V61" s="31"/>
      <c r="W61" s="31"/>
      <c r="X61" s="31"/>
      <c r="Y61" s="31"/>
      <c r="Z61" s="31"/>
      <c r="AA61" s="31"/>
      <c r="AB61" s="31"/>
      <c r="AC61" s="31"/>
      <c r="AD61" s="31"/>
      <c r="AE61" s="31"/>
      <c r="AF61" s="31"/>
      <c r="AG61" s="31"/>
      <c r="AH61" s="31"/>
      <c r="AI61" s="30">
        <v>-34.5622242139258</v>
      </c>
      <c r="AJ61" s="31">
        <v>-163.079570219688</v>
      </c>
      <c r="AK61" s="31">
        <v>86.5159401355047</v>
      </c>
      <c r="AL61" s="31">
        <v>-112.765371455601</v>
      </c>
      <c r="AM61" s="31">
        <v>-83.6010652164764</v>
      </c>
      <c r="AN61" s="31">
        <v>-26.9245506725086</v>
      </c>
      <c r="AO61" s="31">
        <v>-108.057393855104</v>
      </c>
      <c r="AP61" s="31">
        <v>70.0104766452639</v>
      </c>
      <c r="AQ61" s="31">
        <v>90.3220358256791</v>
      </c>
      <c r="AR61" s="31">
        <v>64.7959297857717</v>
      </c>
      <c r="AS61" s="31">
        <v>116.83267598913</v>
      </c>
      <c r="AT61" s="31">
        <v>1.43910745441125</v>
      </c>
      <c r="AU61" s="31">
        <v>-127.841893409907</v>
      </c>
      <c r="AV61" s="31">
        <v>0</v>
      </c>
      <c r="AW61" s="31">
        <v>0</v>
      </c>
      <c r="AX61" s="31">
        <v>-0.00933003416846868</v>
      </c>
      <c r="AY61" s="31">
        <v>-11.3379083382125</v>
      </c>
      <c r="AZ61" s="31"/>
      <c r="BA61" s="31"/>
      <c r="BB61" s="31"/>
      <c r="BC61" s="31"/>
      <c r="BD61" s="31"/>
      <c r="BE61" s="31"/>
      <c r="BF61" s="31"/>
      <c r="BG61" s="31"/>
      <c r="BH61" s="31"/>
      <c r="BI61" s="31"/>
      <c r="BJ61" s="31"/>
      <c r="BK61" s="31"/>
      <c r="BL61" s="32"/>
      <c r="BM61" s="32" t="e">
        <f>-Inf</f>
        <v>#NAME?</v>
      </c>
      <c r="BN61" s="32">
        <v>0</v>
      </c>
      <c r="BO61" s="24">
        <v>0.000504581053035079</v>
      </c>
      <c r="BP61" s="5">
        <f t="shared" si="61"/>
        <v>38</v>
      </c>
      <c r="BQ61" s="5">
        <f t="shared" si="61"/>
        <v>38</v>
      </c>
      <c r="BR61" s="5">
        <f t="shared" si="61"/>
        <v>38</v>
      </c>
      <c r="BS61" s="5">
        <f t="shared" si="61"/>
        <v>38</v>
      </c>
      <c r="BT61" s="5">
        <f t="shared" si="61"/>
        <v>38</v>
      </c>
      <c r="BU61" s="5">
        <f t="shared" si="61"/>
        <v>38</v>
      </c>
      <c r="BV61" s="5">
        <f t="shared" si="61"/>
        <v>38</v>
      </c>
      <c r="BW61" s="5">
        <f t="shared" si="61"/>
        <v>38</v>
      </c>
      <c r="BX61" s="5">
        <f t="shared" si="61"/>
        <v>38</v>
      </c>
      <c r="BY61" s="5">
        <f t="shared" si="61"/>
        <v>38</v>
      </c>
      <c r="BZ61" s="5">
        <f t="shared" si="61"/>
        <v>38</v>
      </c>
      <c r="CA61" s="5">
        <f t="shared" si="61"/>
        <v>38</v>
      </c>
      <c r="CB61" s="5">
        <f t="shared" si="61"/>
        <v>38</v>
      </c>
      <c r="CC61" s="5">
        <f t="shared" si="61"/>
        <v>38</v>
      </c>
      <c r="CD61" s="5">
        <f t="shared" si="61"/>
        <v>38</v>
      </c>
      <c r="CE61" s="5">
        <f t="shared" si="61"/>
        <v>38</v>
      </c>
      <c r="CF61" s="5">
        <f t="shared" si="61"/>
        <v>38</v>
      </c>
      <c r="CG61" s="5">
        <f t="shared" si="61"/>
        <v>38</v>
      </c>
      <c r="CH61" s="5">
        <f t="shared" si="61"/>
        <v>38</v>
      </c>
      <c r="CI61" s="5">
        <f t="shared" si="61"/>
        <v>38</v>
      </c>
      <c r="CJ61" s="5">
        <f t="shared" si="61"/>
        <v>38</v>
      </c>
      <c r="CK61" s="5">
        <f t="shared" si="61"/>
        <v>38</v>
      </c>
      <c r="CL61" s="5">
        <f t="shared" si="61"/>
        <v>38</v>
      </c>
      <c r="CM61" s="5">
        <f t="shared" si="61"/>
        <v>38</v>
      </c>
      <c r="CN61" s="5">
        <f t="shared" si="61"/>
        <v>38</v>
      </c>
      <c r="CO61" s="5">
        <f t="shared" si="61"/>
        <v>38</v>
      </c>
      <c r="CP61" s="5">
        <f t="shared" si="61"/>
        <v>38</v>
      </c>
      <c r="CQ61" s="5">
        <f t="shared" si="61"/>
        <v>38</v>
      </c>
      <c r="CR61" s="5">
        <f t="shared" si="61"/>
        <v>38</v>
      </c>
      <c r="CS61" s="5">
        <f t="shared" si="61"/>
        <v>38</v>
      </c>
      <c r="CT61" s="14">
        <f t="shared" si="59"/>
        <v>20</v>
      </c>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row>
    <row r="62" spans="4:191" ht="12">
      <c r="D62" s="1">
        <f t="shared" si="57"/>
        <v>39</v>
      </c>
      <c r="E62" s="30">
        <v>0.00309201904605785</v>
      </c>
      <c r="F62" s="31">
        <v>0.0236981033513442</v>
      </c>
      <c r="G62" s="31">
        <v>0.0125816568272648</v>
      </c>
      <c r="H62" s="31">
        <v>0.00740100165962175</v>
      </c>
      <c r="I62" s="31">
        <v>0.00444502276194306</v>
      </c>
      <c r="J62" s="31">
        <v>0.0438094109727617</v>
      </c>
      <c r="K62" s="31">
        <v>0.00611536689373373</v>
      </c>
      <c r="L62" s="31">
        <v>0.000426010385431642</v>
      </c>
      <c r="M62" s="31">
        <v>0.00973506923234579</v>
      </c>
      <c r="N62" s="31">
        <v>0.0109226260722622</v>
      </c>
      <c r="O62" s="31">
        <v>0.0122149630049986</v>
      </c>
      <c r="P62" s="31">
        <v>0.00633373315010011</v>
      </c>
      <c r="Q62" s="31">
        <v>0.0157605508501372</v>
      </c>
      <c r="R62" s="31">
        <v>0.00586977287931207</v>
      </c>
      <c r="S62" s="31">
        <v>0.00547991461410829</v>
      </c>
      <c r="T62" s="31">
        <v>0.0241625078554307</v>
      </c>
      <c r="U62" s="31">
        <v>0.00572727642770986</v>
      </c>
      <c r="V62" s="31"/>
      <c r="W62" s="31"/>
      <c r="X62" s="31"/>
      <c r="Y62" s="31"/>
      <c r="Z62" s="31"/>
      <c r="AA62" s="31"/>
      <c r="AB62" s="31"/>
      <c r="AC62" s="31"/>
      <c r="AD62" s="31"/>
      <c r="AE62" s="31"/>
      <c r="AF62" s="31"/>
      <c r="AG62" s="31"/>
      <c r="AH62" s="31"/>
      <c r="AI62" s="30">
        <v>17.9032505377591</v>
      </c>
      <c r="AJ62" s="31">
        <v>-93.2594624185845</v>
      </c>
      <c r="AK62" s="31">
        <v>-162.704186183643</v>
      </c>
      <c r="AL62" s="31">
        <v>165.990285842144</v>
      </c>
      <c r="AM62" s="31">
        <v>139.815320877682</v>
      </c>
      <c r="AN62" s="31">
        <v>-90.7511958815997</v>
      </c>
      <c r="AO62" s="31">
        <v>-168.930079410681</v>
      </c>
      <c r="AP62" s="31">
        <v>127.581756179604</v>
      </c>
      <c r="AQ62" s="31">
        <v>-112.713824429818</v>
      </c>
      <c r="AR62" s="31">
        <v>-23.9909403275359</v>
      </c>
      <c r="AS62" s="31">
        <v>-176.549828356172</v>
      </c>
      <c r="AT62" s="31">
        <v>149.423545256968</v>
      </c>
      <c r="AU62" s="31">
        <v>85.3302449702515</v>
      </c>
      <c r="AV62" s="31">
        <v>180</v>
      </c>
      <c r="AW62" s="31">
        <v>0</v>
      </c>
      <c r="AX62" s="31">
        <v>-7.87732013305078</v>
      </c>
      <c r="AY62" s="31">
        <v>30.1936263824689</v>
      </c>
      <c r="AZ62" s="31"/>
      <c r="BA62" s="31"/>
      <c r="BB62" s="31"/>
      <c r="BC62" s="31"/>
      <c r="BD62" s="31"/>
      <c r="BE62" s="31"/>
      <c r="BF62" s="31"/>
      <c r="BG62" s="31"/>
      <c r="BH62" s="31"/>
      <c r="BI62" s="31"/>
      <c r="BJ62" s="31"/>
      <c r="BK62" s="31"/>
      <c r="BL62" s="32"/>
      <c r="BM62" s="32" t="s">
        <v>45</v>
      </c>
      <c r="BN62" s="32">
        <v>0</v>
      </c>
      <c r="BO62" s="24">
        <v>0.00230591813057646</v>
      </c>
      <c r="BP62" s="5">
        <f t="shared" si="61"/>
        <v>0.00230591813057646</v>
      </c>
      <c r="BQ62" s="5">
        <f t="shared" si="61"/>
        <v>39</v>
      </c>
      <c r="BR62" s="5">
        <f t="shared" si="61"/>
        <v>39</v>
      </c>
      <c r="BS62" s="5">
        <f t="shared" si="61"/>
        <v>39</v>
      </c>
      <c r="BT62" s="5">
        <f t="shared" si="61"/>
        <v>39</v>
      </c>
      <c r="BU62" s="5">
        <f t="shared" si="61"/>
        <v>39</v>
      </c>
      <c r="BV62" s="5">
        <f t="shared" si="61"/>
        <v>39</v>
      </c>
      <c r="BW62" s="5">
        <f t="shared" si="61"/>
        <v>39</v>
      </c>
      <c r="BX62" s="5">
        <f t="shared" si="61"/>
        <v>39</v>
      </c>
      <c r="BY62" s="5">
        <f t="shared" si="61"/>
        <v>39</v>
      </c>
      <c r="BZ62" s="5">
        <f t="shared" si="61"/>
        <v>39</v>
      </c>
      <c r="CA62" s="5">
        <f t="shared" si="61"/>
        <v>39</v>
      </c>
      <c r="CB62" s="5">
        <f t="shared" si="61"/>
        <v>39</v>
      </c>
      <c r="CC62" s="5">
        <f t="shared" si="61"/>
        <v>39</v>
      </c>
      <c r="CD62" s="5">
        <f t="shared" si="61"/>
        <v>39</v>
      </c>
      <c r="CE62" s="5">
        <f t="shared" si="61"/>
        <v>39</v>
      </c>
      <c r="CF62" s="5">
        <f t="shared" si="61"/>
        <v>39</v>
      </c>
      <c r="CG62" s="5">
        <f t="shared" si="61"/>
        <v>39</v>
      </c>
      <c r="CH62" s="5">
        <f t="shared" si="61"/>
        <v>39</v>
      </c>
      <c r="CI62" s="5">
        <f t="shared" si="61"/>
        <v>39</v>
      </c>
      <c r="CJ62" s="5">
        <f t="shared" si="61"/>
        <v>39</v>
      </c>
      <c r="CK62" s="5">
        <f t="shared" si="61"/>
        <v>39</v>
      </c>
      <c r="CL62" s="5">
        <f t="shared" si="61"/>
        <v>39</v>
      </c>
      <c r="CM62" s="5">
        <f t="shared" si="61"/>
        <v>39</v>
      </c>
      <c r="CN62" s="5">
        <f t="shared" si="61"/>
        <v>39</v>
      </c>
      <c r="CO62" s="5">
        <f t="shared" si="61"/>
        <v>39</v>
      </c>
      <c r="CP62" s="5">
        <f t="shared" si="61"/>
        <v>39</v>
      </c>
      <c r="CQ62" s="5">
        <f t="shared" si="61"/>
        <v>39</v>
      </c>
      <c r="CR62" s="5">
        <f t="shared" si="61"/>
        <v>39</v>
      </c>
      <c r="CS62" s="5">
        <f t="shared" si="61"/>
        <v>39</v>
      </c>
      <c r="CT62" s="14">
        <f t="shared" si="59"/>
        <v>21</v>
      </c>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row>
    <row r="63" spans="4:191" ht="12">
      <c r="D63" s="1">
        <f t="shared" si="57"/>
        <v>40</v>
      </c>
      <c r="E63" s="30">
        <v>0.0206242817547558</v>
      </c>
      <c r="F63" s="31">
        <v>0.0013695822028765</v>
      </c>
      <c r="G63" s="31">
        <v>0.00101338614277185</v>
      </c>
      <c r="H63" s="31">
        <v>0.0274757505533836</v>
      </c>
      <c r="I63" s="31">
        <v>0.0272173956548764</v>
      </c>
      <c r="J63" s="31">
        <v>0.00801025643480894</v>
      </c>
      <c r="K63" s="31">
        <v>0.00421529714287932</v>
      </c>
      <c r="L63" s="31">
        <v>0.000316021534723986</v>
      </c>
      <c r="M63" s="31">
        <v>0.00853919148662968</v>
      </c>
      <c r="N63" s="31">
        <v>0.0111675241548755</v>
      </c>
      <c r="O63" s="31">
        <v>0.0112204699867032</v>
      </c>
      <c r="P63" s="31">
        <v>0.00731677529347777</v>
      </c>
      <c r="Q63" s="31">
        <v>0.0165583129751989</v>
      </c>
      <c r="R63" s="31">
        <v>0.00450245520938912</v>
      </c>
      <c r="S63" s="31">
        <v>0.00446529874091934</v>
      </c>
      <c r="T63" s="31">
        <v>0.0139627806375305</v>
      </c>
      <c r="U63" s="31">
        <v>0.00529708953238168</v>
      </c>
      <c r="V63" s="31"/>
      <c r="W63" s="31"/>
      <c r="X63" s="31"/>
      <c r="Y63" s="31"/>
      <c r="Z63" s="31"/>
      <c r="AA63" s="31"/>
      <c r="AB63" s="31"/>
      <c r="AC63" s="31"/>
      <c r="AD63" s="31"/>
      <c r="AE63" s="31"/>
      <c r="AF63" s="31"/>
      <c r="AG63" s="31"/>
      <c r="AH63" s="31"/>
      <c r="AI63" s="30">
        <v>-92.4448189928443</v>
      </c>
      <c r="AJ63" s="31">
        <v>-169.493553401066</v>
      </c>
      <c r="AK63" s="31">
        <v>112.818745346556</v>
      </c>
      <c r="AL63" s="31">
        <v>-93.2955524410497</v>
      </c>
      <c r="AM63" s="31">
        <v>-92.0573496432458</v>
      </c>
      <c r="AN63" s="31">
        <v>-26.3118330101153</v>
      </c>
      <c r="AO63" s="31">
        <v>92.3247916576735</v>
      </c>
      <c r="AP63" s="31">
        <v>-128.040557784978</v>
      </c>
      <c r="AQ63" s="31">
        <v>159.496583617852</v>
      </c>
      <c r="AR63" s="31">
        <v>64.4237143975667</v>
      </c>
      <c r="AS63" s="31">
        <v>90.2158425918519</v>
      </c>
      <c r="AT63" s="31">
        <v>26.7057029911854</v>
      </c>
      <c r="AU63" s="31">
        <v>175.976444324901</v>
      </c>
      <c r="AV63" s="31">
        <v>180</v>
      </c>
      <c r="AW63" s="31">
        <v>0</v>
      </c>
      <c r="AX63" s="31">
        <v>70.0863065942392</v>
      </c>
      <c r="AY63" s="31">
        <v>144.703168015275</v>
      </c>
      <c r="AZ63" s="31"/>
      <c r="BA63" s="31"/>
      <c r="BB63" s="31"/>
      <c r="BC63" s="31"/>
      <c r="BD63" s="31"/>
      <c r="BE63" s="31"/>
      <c r="BF63" s="31"/>
      <c r="BG63" s="31"/>
      <c r="BH63" s="31"/>
      <c r="BI63" s="31"/>
      <c r="BJ63" s="31"/>
      <c r="BK63" s="31"/>
      <c r="BL63" s="32"/>
      <c r="BM63" s="32">
        <v>0.0319958075878673</v>
      </c>
      <c r="BN63" s="32">
        <v>0.376731955023235</v>
      </c>
      <c r="BO63" s="24">
        <v>0.376924939432058</v>
      </c>
      <c r="BP63" s="5">
        <f t="shared" si="61"/>
        <v>0.376924939432058</v>
      </c>
      <c r="BQ63" s="5">
        <f t="shared" si="61"/>
        <v>0.376924939432058</v>
      </c>
      <c r="BR63" s="5">
        <f t="shared" si="61"/>
        <v>40</v>
      </c>
      <c r="BS63" s="5">
        <f t="shared" si="61"/>
        <v>40</v>
      </c>
      <c r="BT63" s="5">
        <f t="shared" si="61"/>
        <v>40</v>
      </c>
      <c r="BU63" s="5">
        <f t="shared" si="61"/>
        <v>40</v>
      </c>
      <c r="BV63" s="5">
        <f t="shared" si="61"/>
        <v>40</v>
      </c>
      <c r="BW63" s="5">
        <f t="shared" si="61"/>
        <v>40</v>
      </c>
      <c r="BX63" s="5">
        <f t="shared" si="61"/>
        <v>40</v>
      </c>
      <c r="BY63" s="5">
        <f t="shared" si="61"/>
        <v>40</v>
      </c>
      <c r="BZ63" s="5">
        <f t="shared" si="61"/>
        <v>40</v>
      </c>
      <c r="CA63" s="5">
        <f t="shared" si="61"/>
        <v>40</v>
      </c>
      <c r="CB63" s="5">
        <f t="shared" si="61"/>
        <v>40</v>
      </c>
      <c r="CC63" s="5">
        <f t="shared" si="61"/>
        <v>40</v>
      </c>
      <c r="CD63" s="5">
        <f t="shared" si="61"/>
        <v>40</v>
      </c>
      <c r="CE63" s="5">
        <f t="shared" si="61"/>
        <v>40</v>
      </c>
      <c r="CF63" s="5">
        <f t="shared" si="61"/>
        <v>40</v>
      </c>
      <c r="CG63" s="5">
        <f t="shared" si="61"/>
        <v>40</v>
      </c>
      <c r="CH63" s="5">
        <f t="shared" si="61"/>
        <v>40</v>
      </c>
      <c r="CI63" s="5">
        <f t="shared" si="61"/>
        <v>40</v>
      </c>
      <c r="CJ63" s="5">
        <f t="shared" si="61"/>
        <v>40</v>
      </c>
      <c r="CK63" s="5">
        <f t="shared" si="61"/>
        <v>40</v>
      </c>
      <c r="CL63" s="5">
        <f t="shared" si="61"/>
        <v>40</v>
      </c>
      <c r="CM63" s="5">
        <f t="shared" si="61"/>
        <v>40</v>
      </c>
      <c r="CN63" s="5">
        <f t="shared" si="61"/>
        <v>40</v>
      </c>
      <c r="CO63" s="5">
        <f t="shared" si="61"/>
        <v>40</v>
      </c>
      <c r="CP63" s="5">
        <f t="shared" si="61"/>
        <v>40</v>
      </c>
      <c r="CQ63" s="5">
        <f t="shared" si="61"/>
        <v>40</v>
      </c>
      <c r="CR63" s="5">
        <f t="shared" si="61"/>
        <v>40</v>
      </c>
      <c r="CS63" s="5">
        <f t="shared" si="61"/>
        <v>40</v>
      </c>
      <c r="CT63" s="14">
        <f t="shared" si="59"/>
        <v>22</v>
      </c>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row>
    <row r="64" spans="4:191" ht="12">
      <c r="D64" s="1">
        <f t="shared" si="57"/>
        <v>41</v>
      </c>
      <c r="E64" s="30"/>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0"/>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c r="BK64" s="31"/>
      <c r="BL64" s="32"/>
      <c r="BM64" s="32">
        <v>0.00334759049448148</v>
      </c>
      <c r="BN64" s="32">
        <v>0.384245114041331</v>
      </c>
      <c r="BO64" s="24">
        <v>0.384247267054372</v>
      </c>
      <c r="BP64" s="5">
        <f t="shared" si="61"/>
        <v>0.384247267054372</v>
      </c>
      <c r="BQ64" s="5">
        <f t="shared" si="61"/>
        <v>0.384247267054372</v>
      </c>
      <c r="BR64" s="5">
        <f t="shared" si="61"/>
        <v>0.384247267054372</v>
      </c>
      <c r="BS64" s="5">
        <f t="shared" si="61"/>
        <v>41</v>
      </c>
      <c r="BT64" s="5">
        <f t="shared" si="61"/>
        <v>41</v>
      </c>
      <c r="BU64" s="5">
        <f t="shared" si="61"/>
        <v>41</v>
      </c>
      <c r="BV64" s="5">
        <f t="shared" si="61"/>
        <v>41</v>
      </c>
      <c r="BW64" s="5">
        <f t="shared" si="61"/>
        <v>41</v>
      </c>
      <c r="BX64" s="5">
        <f t="shared" si="61"/>
        <v>41</v>
      </c>
      <c r="BY64" s="5">
        <f t="shared" si="61"/>
        <v>41</v>
      </c>
      <c r="BZ64" s="5">
        <f t="shared" si="61"/>
        <v>41</v>
      </c>
      <c r="CA64" s="5">
        <f t="shared" si="61"/>
        <v>41</v>
      </c>
      <c r="CB64" s="5">
        <f t="shared" si="61"/>
        <v>41</v>
      </c>
      <c r="CC64" s="5">
        <f t="shared" si="61"/>
        <v>41</v>
      </c>
      <c r="CD64" s="5">
        <f t="shared" si="61"/>
        <v>41</v>
      </c>
      <c r="CE64" s="5">
        <f t="shared" si="61"/>
        <v>41</v>
      </c>
      <c r="CF64" s="5">
        <f t="shared" si="61"/>
        <v>41</v>
      </c>
      <c r="CG64" s="5">
        <f t="shared" si="61"/>
        <v>41</v>
      </c>
      <c r="CH64" s="5">
        <f t="shared" si="61"/>
        <v>41</v>
      </c>
      <c r="CI64" s="5">
        <f t="shared" si="61"/>
        <v>41</v>
      </c>
      <c r="CJ64" s="5">
        <f t="shared" si="61"/>
        <v>41</v>
      </c>
      <c r="CK64" s="5">
        <f t="shared" si="61"/>
        <v>41</v>
      </c>
      <c r="CL64" s="5">
        <f t="shared" si="61"/>
        <v>41</v>
      </c>
      <c r="CM64" s="5">
        <f t="shared" si="61"/>
        <v>41</v>
      </c>
      <c r="CN64" s="5">
        <f t="shared" si="61"/>
        <v>41</v>
      </c>
      <c r="CO64" s="5">
        <f t="shared" si="61"/>
        <v>41</v>
      </c>
      <c r="CP64" s="5">
        <f t="shared" si="61"/>
        <v>41</v>
      </c>
      <c r="CQ64" s="5">
        <f t="shared" si="61"/>
        <v>41</v>
      </c>
      <c r="CR64" s="5">
        <f t="shared" si="61"/>
        <v>41</v>
      </c>
      <c r="CS64" s="5">
        <f t="shared" si="61"/>
        <v>41</v>
      </c>
      <c r="CT64" s="14">
        <f t="shared" si="59"/>
        <v>23</v>
      </c>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row>
    <row r="65" spans="4:191" ht="12">
      <c r="D65" s="1">
        <f t="shared" si="57"/>
        <v>55</v>
      </c>
      <c r="E65" s="30"/>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0"/>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c r="BK65" s="31"/>
      <c r="BL65" s="32"/>
      <c r="BM65" s="32"/>
      <c r="BN65" s="32"/>
      <c r="BO65" s="24"/>
      <c r="BP65" s="5">
        <f t="shared" si="61"/>
        <v>24</v>
      </c>
      <c r="BQ65" s="5">
        <f t="shared" si="61"/>
        <v>24</v>
      </c>
      <c r="BR65" s="5">
        <f t="shared" si="61"/>
        <v>24</v>
      </c>
      <c r="BS65" s="5">
        <f t="shared" si="61"/>
        <v>24</v>
      </c>
      <c r="BT65" s="5">
        <f t="shared" si="61"/>
        <v>24</v>
      </c>
      <c r="BU65" s="5">
        <f t="shared" si="61"/>
        <v>24</v>
      </c>
      <c r="BV65" s="5">
        <f t="shared" si="61"/>
        <v>24</v>
      </c>
      <c r="BW65" s="5">
        <f t="shared" si="61"/>
        <v>24</v>
      </c>
      <c r="BX65" s="5">
        <f t="shared" si="61"/>
        <v>24</v>
      </c>
      <c r="BY65" s="5">
        <f t="shared" si="61"/>
        <v>24</v>
      </c>
      <c r="BZ65" s="5">
        <f t="shared" si="61"/>
        <v>24</v>
      </c>
      <c r="CA65" s="5">
        <f t="shared" si="61"/>
        <v>24</v>
      </c>
      <c r="CB65" s="5">
        <f t="shared" si="61"/>
        <v>24</v>
      </c>
      <c r="CC65" s="5">
        <f t="shared" si="61"/>
        <v>24</v>
      </c>
      <c r="CD65" s="5">
        <f t="shared" si="61"/>
        <v>24</v>
      </c>
      <c r="CE65" s="5">
        <f t="shared" si="61"/>
        <v>24</v>
      </c>
      <c r="CF65" s="5">
        <f t="shared" si="61"/>
        <v>24</v>
      </c>
      <c r="CG65" s="5">
        <f t="shared" si="61"/>
        <v>55</v>
      </c>
      <c r="CH65" s="5">
        <f t="shared" si="61"/>
        <v>55</v>
      </c>
      <c r="CI65" s="5">
        <f t="shared" si="61"/>
        <v>55</v>
      </c>
      <c r="CJ65" s="5">
        <f t="shared" si="61"/>
        <v>55</v>
      </c>
      <c r="CK65" s="5">
        <f t="shared" si="61"/>
        <v>55</v>
      </c>
      <c r="CL65" s="5">
        <f t="shared" si="61"/>
        <v>55</v>
      </c>
      <c r="CM65" s="5">
        <f t="shared" si="61"/>
        <v>55</v>
      </c>
      <c r="CN65" s="5">
        <f t="shared" si="61"/>
        <v>55</v>
      </c>
      <c r="CO65" s="5">
        <f t="shared" si="61"/>
        <v>55</v>
      </c>
      <c r="CP65" s="5">
        <f t="shared" si="61"/>
        <v>55</v>
      </c>
      <c r="CQ65" s="5">
        <f t="shared" si="61"/>
        <v>55</v>
      </c>
      <c r="CR65" s="5">
        <f t="shared" si="61"/>
        <v>55</v>
      </c>
      <c r="CS65" s="5">
        <f t="shared" si="61"/>
        <v>55</v>
      </c>
      <c r="CT65" s="14">
        <f t="shared" si="59"/>
        <v>24</v>
      </c>
      <c r="CU65" s="5"/>
      <c r="CV65" s="5"/>
      <c r="CW65" s="5"/>
      <c r="CX65" s="5"/>
      <c r="CY65" s="5"/>
      <c r="CZ65" s="5"/>
      <c r="DA65" s="5"/>
      <c r="DB65" s="5"/>
      <c r="DC65" s="5"/>
      <c r="DD65" s="5"/>
      <c r="DE65" s="5"/>
      <c r="DF65" s="5"/>
      <c r="DG65" s="5"/>
      <c r="DH65" s="5"/>
      <c r="DI65" s="5"/>
      <c r="DJ65" s="5"/>
      <c r="DK65" s="5"/>
      <c r="DL65" s="5"/>
      <c r="DM65" s="5"/>
      <c r="DN65" s="5"/>
      <c r="DO65" s="5"/>
      <c r="DP65" s="5"/>
      <c r="DQ65" s="5"/>
      <c r="DR65" s="5"/>
      <c r="DS65" s="5"/>
      <c r="DT65" s="5"/>
      <c r="DU65" s="5"/>
      <c r="DV65" s="5"/>
      <c r="DW65" s="5"/>
      <c r="DX65" s="5"/>
      <c r="DY65" s="5"/>
      <c r="DZ65" s="5"/>
      <c r="EA65" s="5"/>
      <c r="EB65" s="5"/>
      <c r="EC65" s="5"/>
      <c r="ED65" s="5"/>
      <c r="EE65" s="5"/>
      <c r="EF65" s="5"/>
      <c r="EG65" s="5"/>
      <c r="EH65" s="5"/>
      <c r="EI65" s="5"/>
      <c r="EJ65" s="5"/>
      <c r="EK65" s="5"/>
      <c r="EL65" s="5"/>
      <c r="EM65" s="5"/>
      <c r="EN65" s="5"/>
      <c r="EO65" s="5"/>
      <c r="EP65" s="5"/>
      <c r="EQ65" s="5"/>
      <c r="ER65" s="5"/>
      <c r="ES65" s="5"/>
      <c r="ET65" s="5"/>
      <c r="EU65" s="5"/>
      <c r="EV65" s="5"/>
      <c r="EW65" s="5"/>
      <c r="EX65" s="5"/>
      <c r="EY65" s="5"/>
      <c r="EZ65" s="5"/>
      <c r="FA65" s="5"/>
      <c r="FB65" s="5"/>
      <c r="FC65" s="5"/>
      <c r="FD65" s="5"/>
      <c r="FE65" s="5"/>
      <c r="FF65" s="5"/>
      <c r="FG65" s="5"/>
      <c r="FH65" s="5"/>
      <c r="FI65" s="5"/>
      <c r="FJ65" s="5"/>
      <c r="FK65" s="5"/>
      <c r="FL65" s="5"/>
      <c r="FM65" s="5"/>
      <c r="FN65" s="5"/>
      <c r="FO65" s="5"/>
      <c r="FP65" s="5"/>
      <c r="FQ65" s="5"/>
      <c r="FR65" s="5"/>
      <c r="FS65" s="5"/>
      <c r="FT65" s="5"/>
      <c r="FU65" s="5"/>
      <c r="FV65" s="5"/>
      <c r="FW65" s="5"/>
      <c r="FX65" s="5"/>
      <c r="FY65" s="5"/>
      <c r="FZ65" s="5"/>
      <c r="GA65" s="5"/>
      <c r="GB65" s="5"/>
      <c r="GC65" s="5"/>
      <c r="GD65" s="5"/>
      <c r="GE65" s="5"/>
      <c r="GF65" s="5"/>
      <c r="GG65" s="5"/>
      <c r="GH65" s="5"/>
      <c r="GI65" s="5"/>
    </row>
    <row r="66" spans="4:191" ht="12">
      <c r="D66" s="1">
        <f t="shared" si="57"/>
        <v>56</v>
      </c>
      <c r="E66" s="30"/>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0"/>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c r="BK66" s="31"/>
      <c r="BL66" s="32"/>
      <c r="BM66" s="32"/>
      <c r="BN66" s="32"/>
      <c r="BO66" s="24"/>
      <c r="BP66" s="5">
        <f t="shared" si="61"/>
        <v>25</v>
      </c>
      <c r="BQ66" s="5">
        <f t="shared" si="61"/>
        <v>25</v>
      </c>
      <c r="BR66" s="5">
        <f t="shared" si="61"/>
        <v>25</v>
      </c>
      <c r="BS66" s="5">
        <f t="shared" si="61"/>
        <v>25</v>
      </c>
      <c r="BT66" s="5">
        <f t="shared" si="61"/>
        <v>25</v>
      </c>
      <c r="BU66" s="5">
        <f t="shared" si="61"/>
        <v>25</v>
      </c>
      <c r="BV66" s="5">
        <f t="shared" si="61"/>
        <v>25</v>
      </c>
      <c r="BW66" s="5">
        <f t="shared" si="61"/>
        <v>25</v>
      </c>
      <c r="BX66" s="5">
        <f t="shared" si="61"/>
        <v>25</v>
      </c>
      <c r="BY66" s="5">
        <f t="shared" si="61"/>
        <v>25</v>
      </c>
      <c r="BZ66" s="5">
        <f t="shared" si="61"/>
        <v>25</v>
      </c>
      <c r="CA66" s="5">
        <f t="shared" si="61"/>
        <v>25</v>
      </c>
      <c r="CB66" s="5">
        <f t="shared" si="61"/>
        <v>25</v>
      </c>
      <c r="CC66" s="5">
        <f t="shared" si="61"/>
        <v>25</v>
      </c>
      <c r="CD66" s="5">
        <f t="shared" si="61"/>
        <v>25</v>
      </c>
      <c r="CE66" s="5">
        <f aca="true" t="shared" si="62" ref="CE66:CS66">IF(MIN(CD$48:CD$77)=$BP$47,CD66,IF(CD66=MIN(CD$48:CD$77),CE$47,IF(CD66="",$CT66,CD66)))</f>
        <v>25</v>
      </c>
      <c r="CF66" s="5">
        <f t="shared" si="62"/>
        <v>25</v>
      </c>
      <c r="CG66" s="5">
        <f t="shared" si="62"/>
        <v>25</v>
      </c>
      <c r="CH66" s="5">
        <f t="shared" si="62"/>
        <v>56</v>
      </c>
      <c r="CI66" s="5">
        <f t="shared" si="62"/>
        <v>56</v>
      </c>
      <c r="CJ66" s="5">
        <f t="shared" si="62"/>
        <v>56</v>
      </c>
      <c r="CK66" s="5">
        <f t="shared" si="62"/>
        <v>56</v>
      </c>
      <c r="CL66" s="5">
        <f t="shared" si="62"/>
        <v>56</v>
      </c>
      <c r="CM66" s="5">
        <f t="shared" si="62"/>
        <v>56</v>
      </c>
      <c r="CN66" s="5">
        <f t="shared" si="62"/>
        <v>56</v>
      </c>
      <c r="CO66" s="5">
        <f t="shared" si="62"/>
        <v>56</v>
      </c>
      <c r="CP66" s="5">
        <f t="shared" si="62"/>
        <v>56</v>
      </c>
      <c r="CQ66" s="5">
        <f t="shared" si="62"/>
        <v>56</v>
      </c>
      <c r="CR66" s="5">
        <f t="shared" si="62"/>
        <v>56</v>
      </c>
      <c r="CS66" s="5">
        <f t="shared" si="62"/>
        <v>56</v>
      </c>
      <c r="CT66" s="14">
        <f t="shared" si="59"/>
        <v>25</v>
      </c>
      <c r="CU66" s="5"/>
      <c r="CV66" s="5"/>
      <c r="CW66" s="5"/>
      <c r="CX66" s="5"/>
      <c r="CY66" s="5"/>
      <c r="CZ66" s="5"/>
      <c r="DA66" s="5"/>
      <c r="DB66" s="5"/>
      <c r="DC66" s="5"/>
      <c r="DD66" s="5"/>
      <c r="DE66" s="5"/>
      <c r="DF66" s="5"/>
      <c r="DG66" s="5"/>
      <c r="DH66" s="5"/>
      <c r="DI66" s="5"/>
      <c r="DJ66" s="5"/>
      <c r="DK66" s="5"/>
      <c r="DL66" s="5"/>
      <c r="DM66" s="5"/>
      <c r="DN66" s="5"/>
      <c r="DO66" s="5"/>
      <c r="DP66" s="5"/>
      <c r="DQ66" s="5"/>
      <c r="DR66" s="5"/>
      <c r="DS66" s="5"/>
      <c r="DT66" s="5"/>
      <c r="DU66" s="5"/>
      <c r="DV66" s="5"/>
      <c r="DW66" s="5"/>
      <c r="DX66" s="5"/>
      <c r="DY66" s="5"/>
      <c r="DZ66" s="5"/>
      <c r="EA66" s="5"/>
      <c r="EB66" s="5"/>
      <c r="EC66" s="5"/>
      <c r="ED66" s="5"/>
      <c r="EE66" s="5"/>
      <c r="EF66" s="5"/>
      <c r="EG66" s="5"/>
      <c r="EH66" s="5"/>
      <c r="EI66" s="5"/>
      <c r="EJ66" s="5"/>
      <c r="EK66" s="5"/>
      <c r="EL66" s="5"/>
      <c r="EM66" s="5"/>
      <c r="EN66" s="5"/>
      <c r="EO66" s="5"/>
      <c r="EP66" s="5"/>
      <c r="EQ66" s="5"/>
      <c r="ER66" s="5"/>
      <c r="ES66" s="5"/>
      <c r="ET66" s="5"/>
      <c r="EU66" s="5"/>
      <c r="EV66" s="5"/>
      <c r="EW66" s="5"/>
      <c r="EX66" s="5"/>
      <c r="EY66" s="5"/>
      <c r="EZ66" s="5"/>
      <c r="FA66" s="5"/>
      <c r="FB66" s="5"/>
      <c r="FC66" s="5"/>
      <c r="FD66" s="5"/>
      <c r="FE66" s="5"/>
      <c r="FF66" s="5"/>
      <c r="FG66" s="5"/>
      <c r="FH66" s="5"/>
      <c r="FI66" s="5"/>
      <c r="FJ66" s="5"/>
      <c r="FK66" s="5"/>
      <c r="FL66" s="5"/>
      <c r="FM66" s="5"/>
      <c r="FN66" s="5"/>
      <c r="FO66" s="5"/>
      <c r="FP66" s="5"/>
      <c r="FQ66" s="5"/>
      <c r="FR66" s="5"/>
      <c r="FS66" s="5"/>
      <c r="FT66" s="5"/>
      <c r="FU66" s="5"/>
      <c r="FV66" s="5"/>
      <c r="FW66" s="5"/>
      <c r="FX66" s="5"/>
      <c r="FY66" s="5"/>
      <c r="FZ66" s="5"/>
      <c r="GA66" s="5"/>
      <c r="GB66" s="5"/>
      <c r="GC66" s="5"/>
      <c r="GD66" s="5"/>
      <c r="GE66" s="5"/>
      <c r="GF66" s="5"/>
      <c r="GG66" s="5"/>
      <c r="GH66" s="5"/>
      <c r="GI66" s="5"/>
    </row>
    <row r="67" spans="4:191" ht="12">
      <c r="D67" s="1">
        <f t="shared" si="57"/>
        <v>57</v>
      </c>
      <c r="E67" s="30"/>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0"/>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32"/>
      <c r="BM67" s="32"/>
      <c r="BN67" s="32"/>
      <c r="BO67" s="24"/>
      <c r="BP67" s="5">
        <f aca="true" t="shared" si="63" ref="BP67:CS75">IF(MIN(BO$48:BO$77)=$BP$47,BO67,IF(BO67=MIN(BO$48:BO$77),BP$47,IF(BO67="",$CT67,BO67)))</f>
        <v>26</v>
      </c>
      <c r="BQ67" s="5">
        <f t="shared" si="63"/>
        <v>26</v>
      </c>
      <c r="BR67" s="5">
        <f t="shared" si="63"/>
        <v>26</v>
      </c>
      <c r="BS67" s="5">
        <f t="shared" si="63"/>
        <v>26</v>
      </c>
      <c r="BT67" s="5">
        <f t="shared" si="63"/>
        <v>26</v>
      </c>
      <c r="BU67" s="5">
        <f t="shared" si="63"/>
        <v>26</v>
      </c>
      <c r="BV67" s="5">
        <f t="shared" si="63"/>
        <v>26</v>
      </c>
      <c r="BW67" s="5">
        <f t="shared" si="63"/>
        <v>26</v>
      </c>
      <c r="BX67" s="5">
        <f t="shared" si="63"/>
        <v>26</v>
      </c>
      <c r="BY67" s="5">
        <f t="shared" si="63"/>
        <v>26</v>
      </c>
      <c r="BZ67" s="5">
        <f t="shared" si="63"/>
        <v>26</v>
      </c>
      <c r="CA67" s="5">
        <f t="shared" si="63"/>
        <v>26</v>
      </c>
      <c r="CB67" s="5">
        <f t="shared" si="63"/>
        <v>26</v>
      </c>
      <c r="CC67" s="5">
        <f t="shared" si="63"/>
        <v>26</v>
      </c>
      <c r="CD67" s="5">
        <f t="shared" si="63"/>
        <v>26</v>
      </c>
      <c r="CE67" s="5">
        <f t="shared" si="63"/>
        <v>26</v>
      </c>
      <c r="CF67" s="5">
        <f t="shared" si="63"/>
        <v>26</v>
      </c>
      <c r="CG67" s="5">
        <f t="shared" si="63"/>
        <v>26</v>
      </c>
      <c r="CH67" s="5">
        <f t="shared" si="63"/>
        <v>26</v>
      </c>
      <c r="CI67" s="5">
        <f t="shared" si="63"/>
        <v>57</v>
      </c>
      <c r="CJ67" s="5">
        <f t="shared" si="63"/>
        <v>57</v>
      </c>
      <c r="CK67" s="5">
        <f t="shared" si="63"/>
        <v>57</v>
      </c>
      <c r="CL67" s="5">
        <f t="shared" si="63"/>
        <v>57</v>
      </c>
      <c r="CM67" s="5">
        <f t="shared" si="63"/>
        <v>57</v>
      </c>
      <c r="CN67" s="5">
        <f t="shared" si="63"/>
        <v>57</v>
      </c>
      <c r="CO67" s="5">
        <f t="shared" si="63"/>
        <v>57</v>
      </c>
      <c r="CP67" s="5">
        <f t="shared" si="63"/>
        <v>57</v>
      </c>
      <c r="CQ67" s="5">
        <f t="shared" si="63"/>
        <v>57</v>
      </c>
      <c r="CR67" s="5">
        <f t="shared" si="63"/>
        <v>57</v>
      </c>
      <c r="CS67" s="5">
        <f t="shared" si="63"/>
        <v>57</v>
      </c>
      <c r="CT67" s="14">
        <f t="shared" si="59"/>
        <v>26</v>
      </c>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row>
    <row r="68" spans="4:191" ht="12">
      <c r="D68" s="1">
        <f t="shared" si="57"/>
        <v>58</v>
      </c>
      <c r="E68" s="30"/>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0"/>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c r="BK68" s="31"/>
      <c r="BL68" s="32"/>
      <c r="BM68" s="32"/>
      <c r="BN68" s="32"/>
      <c r="BO68" s="24"/>
      <c r="BP68" s="5">
        <f t="shared" si="63"/>
        <v>27</v>
      </c>
      <c r="BQ68" s="5">
        <f t="shared" si="63"/>
        <v>27</v>
      </c>
      <c r="BR68" s="5">
        <f t="shared" si="63"/>
        <v>27</v>
      </c>
      <c r="BS68" s="5">
        <f t="shared" si="63"/>
        <v>27</v>
      </c>
      <c r="BT68" s="5">
        <f t="shared" si="63"/>
        <v>27</v>
      </c>
      <c r="BU68" s="5">
        <f t="shared" si="63"/>
        <v>27</v>
      </c>
      <c r="BV68" s="5">
        <f t="shared" si="63"/>
        <v>27</v>
      </c>
      <c r="BW68" s="5">
        <f t="shared" si="63"/>
        <v>27</v>
      </c>
      <c r="BX68" s="5">
        <f t="shared" si="63"/>
        <v>27</v>
      </c>
      <c r="BY68" s="5">
        <f t="shared" si="63"/>
        <v>27</v>
      </c>
      <c r="BZ68" s="5">
        <f t="shared" si="63"/>
        <v>27</v>
      </c>
      <c r="CA68" s="5">
        <f t="shared" si="63"/>
        <v>27</v>
      </c>
      <c r="CB68" s="5">
        <f t="shared" si="63"/>
        <v>27</v>
      </c>
      <c r="CC68" s="5">
        <f t="shared" si="63"/>
        <v>27</v>
      </c>
      <c r="CD68" s="5">
        <f t="shared" si="63"/>
        <v>27</v>
      </c>
      <c r="CE68" s="5">
        <f t="shared" si="63"/>
        <v>27</v>
      </c>
      <c r="CF68" s="5">
        <f t="shared" si="63"/>
        <v>27</v>
      </c>
      <c r="CG68" s="5">
        <f t="shared" si="63"/>
        <v>27</v>
      </c>
      <c r="CH68" s="5">
        <f t="shared" si="63"/>
        <v>27</v>
      </c>
      <c r="CI68" s="5">
        <f t="shared" si="63"/>
        <v>27</v>
      </c>
      <c r="CJ68" s="5">
        <f t="shared" si="63"/>
        <v>58</v>
      </c>
      <c r="CK68" s="5">
        <f t="shared" si="63"/>
        <v>58</v>
      </c>
      <c r="CL68" s="5">
        <f t="shared" si="63"/>
        <v>58</v>
      </c>
      <c r="CM68" s="5">
        <f t="shared" si="63"/>
        <v>58</v>
      </c>
      <c r="CN68" s="5">
        <f t="shared" si="63"/>
        <v>58</v>
      </c>
      <c r="CO68" s="5">
        <f t="shared" si="63"/>
        <v>58</v>
      </c>
      <c r="CP68" s="5">
        <f t="shared" si="63"/>
        <v>58</v>
      </c>
      <c r="CQ68" s="5">
        <f t="shared" si="63"/>
        <v>58</v>
      </c>
      <c r="CR68" s="5">
        <f t="shared" si="63"/>
        <v>58</v>
      </c>
      <c r="CS68" s="5">
        <f t="shared" si="63"/>
        <v>58</v>
      </c>
      <c r="CT68" s="14">
        <f t="shared" si="59"/>
        <v>27</v>
      </c>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row>
    <row r="69" spans="4:191" ht="12">
      <c r="D69" s="1">
        <f t="shared" si="57"/>
        <v>59</v>
      </c>
      <c r="E69" s="30"/>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0"/>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c r="BK69" s="31"/>
      <c r="BL69" s="32"/>
      <c r="BM69" s="32"/>
      <c r="BN69" s="32"/>
      <c r="BO69" s="24"/>
      <c r="BP69" s="5">
        <f t="shared" si="63"/>
        <v>28</v>
      </c>
      <c r="BQ69" s="5">
        <f t="shared" si="63"/>
        <v>28</v>
      </c>
      <c r="BR69" s="5">
        <f t="shared" si="63"/>
        <v>28</v>
      </c>
      <c r="BS69" s="5">
        <f t="shared" si="63"/>
        <v>28</v>
      </c>
      <c r="BT69" s="5">
        <f t="shared" si="63"/>
        <v>28</v>
      </c>
      <c r="BU69" s="5">
        <f t="shared" si="63"/>
        <v>28</v>
      </c>
      <c r="BV69" s="5">
        <f t="shared" si="63"/>
        <v>28</v>
      </c>
      <c r="BW69" s="5">
        <f t="shared" si="63"/>
        <v>28</v>
      </c>
      <c r="BX69" s="5">
        <f t="shared" si="63"/>
        <v>28</v>
      </c>
      <c r="BY69" s="5">
        <f t="shared" si="63"/>
        <v>28</v>
      </c>
      <c r="BZ69" s="5">
        <f t="shared" si="63"/>
        <v>28</v>
      </c>
      <c r="CA69" s="5">
        <f t="shared" si="63"/>
        <v>28</v>
      </c>
      <c r="CB69" s="5">
        <f t="shared" si="63"/>
        <v>28</v>
      </c>
      <c r="CC69" s="5">
        <f t="shared" si="63"/>
        <v>28</v>
      </c>
      <c r="CD69" s="5">
        <f t="shared" si="63"/>
        <v>28</v>
      </c>
      <c r="CE69" s="5">
        <f t="shared" si="63"/>
        <v>28</v>
      </c>
      <c r="CF69" s="5">
        <f t="shared" si="63"/>
        <v>28</v>
      </c>
      <c r="CG69" s="5">
        <f t="shared" si="63"/>
        <v>28</v>
      </c>
      <c r="CH69" s="5">
        <f t="shared" si="63"/>
        <v>28</v>
      </c>
      <c r="CI69" s="5">
        <f t="shared" si="63"/>
        <v>28</v>
      </c>
      <c r="CJ69" s="5">
        <f t="shared" si="63"/>
        <v>28</v>
      </c>
      <c r="CK69" s="5">
        <f t="shared" si="63"/>
        <v>59</v>
      </c>
      <c r="CL69" s="5">
        <f t="shared" si="63"/>
        <v>59</v>
      </c>
      <c r="CM69" s="5">
        <f t="shared" si="63"/>
        <v>59</v>
      </c>
      <c r="CN69" s="5">
        <f t="shared" si="63"/>
        <v>59</v>
      </c>
      <c r="CO69" s="5">
        <f t="shared" si="63"/>
        <v>59</v>
      </c>
      <c r="CP69" s="5">
        <f t="shared" si="63"/>
        <v>59</v>
      </c>
      <c r="CQ69" s="5">
        <f t="shared" si="63"/>
        <v>59</v>
      </c>
      <c r="CR69" s="5">
        <f t="shared" si="63"/>
        <v>59</v>
      </c>
      <c r="CS69" s="5">
        <f t="shared" si="63"/>
        <v>59</v>
      </c>
      <c r="CT69" s="14">
        <f t="shared" si="59"/>
        <v>28</v>
      </c>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row>
    <row r="70" spans="4:191" ht="12">
      <c r="D70" s="1">
        <f t="shared" si="57"/>
        <v>60</v>
      </c>
      <c r="E70" s="30"/>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0"/>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2"/>
      <c r="BM70" s="32"/>
      <c r="BN70" s="32"/>
      <c r="BO70" s="24"/>
      <c r="BP70" s="5">
        <f t="shared" si="63"/>
        <v>29</v>
      </c>
      <c r="BQ70" s="5">
        <f t="shared" si="63"/>
        <v>29</v>
      </c>
      <c r="BR70" s="5">
        <f t="shared" si="63"/>
        <v>29</v>
      </c>
      <c r="BS70" s="5">
        <f t="shared" si="63"/>
        <v>29</v>
      </c>
      <c r="BT70" s="5">
        <f t="shared" si="63"/>
        <v>29</v>
      </c>
      <c r="BU70" s="5">
        <f t="shared" si="63"/>
        <v>29</v>
      </c>
      <c r="BV70" s="5">
        <f t="shared" si="63"/>
        <v>29</v>
      </c>
      <c r="BW70" s="5">
        <f t="shared" si="63"/>
        <v>29</v>
      </c>
      <c r="BX70" s="5">
        <f t="shared" si="63"/>
        <v>29</v>
      </c>
      <c r="BY70" s="5">
        <f t="shared" si="63"/>
        <v>29</v>
      </c>
      <c r="BZ70" s="5">
        <f t="shared" si="63"/>
        <v>29</v>
      </c>
      <c r="CA70" s="5">
        <f t="shared" si="63"/>
        <v>29</v>
      </c>
      <c r="CB70" s="5">
        <f t="shared" si="63"/>
        <v>29</v>
      </c>
      <c r="CC70" s="5">
        <f t="shared" si="63"/>
        <v>29</v>
      </c>
      <c r="CD70" s="5">
        <f t="shared" si="63"/>
        <v>29</v>
      </c>
      <c r="CE70" s="5">
        <f t="shared" si="63"/>
        <v>29</v>
      </c>
      <c r="CF70" s="5">
        <f t="shared" si="63"/>
        <v>29</v>
      </c>
      <c r="CG70" s="5">
        <f t="shared" si="63"/>
        <v>29</v>
      </c>
      <c r="CH70" s="5">
        <f t="shared" si="63"/>
        <v>29</v>
      </c>
      <c r="CI70" s="5">
        <f t="shared" si="63"/>
        <v>29</v>
      </c>
      <c r="CJ70" s="5">
        <f t="shared" si="63"/>
        <v>29</v>
      </c>
      <c r="CK70" s="5">
        <f t="shared" si="63"/>
        <v>29</v>
      </c>
      <c r="CL70" s="5">
        <f t="shared" si="63"/>
        <v>60</v>
      </c>
      <c r="CM70" s="5">
        <f t="shared" si="63"/>
        <v>60</v>
      </c>
      <c r="CN70" s="5">
        <f t="shared" si="63"/>
        <v>60</v>
      </c>
      <c r="CO70" s="5">
        <f t="shared" si="63"/>
        <v>60</v>
      </c>
      <c r="CP70" s="5">
        <f t="shared" si="63"/>
        <v>60</v>
      </c>
      <c r="CQ70" s="5">
        <f t="shared" si="63"/>
        <v>60</v>
      </c>
      <c r="CR70" s="5">
        <f t="shared" si="63"/>
        <v>60</v>
      </c>
      <c r="CS70" s="5">
        <f t="shared" si="63"/>
        <v>60</v>
      </c>
      <c r="CT70" s="14">
        <f t="shared" si="59"/>
        <v>29</v>
      </c>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row>
    <row r="71" spans="4:191" ht="12">
      <c r="D71" s="1">
        <f t="shared" si="57"/>
        <v>61</v>
      </c>
      <c r="E71" s="30"/>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0"/>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2"/>
      <c r="BM71" s="32"/>
      <c r="BN71" s="32"/>
      <c r="BO71" s="24"/>
      <c r="BP71" s="5">
        <f t="shared" si="63"/>
        <v>30</v>
      </c>
      <c r="BQ71" s="5">
        <f t="shared" si="63"/>
        <v>30</v>
      </c>
      <c r="BR71" s="5">
        <f t="shared" si="63"/>
        <v>30</v>
      </c>
      <c r="BS71" s="5">
        <f t="shared" si="63"/>
        <v>30</v>
      </c>
      <c r="BT71" s="5">
        <f t="shared" si="63"/>
        <v>30</v>
      </c>
      <c r="BU71" s="5">
        <f t="shared" si="63"/>
        <v>30</v>
      </c>
      <c r="BV71" s="5">
        <f t="shared" si="63"/>
        <v>30</v>
      </c>
      <c r="BW71" s="5">
        <f t="shared" si="63"/>
        <v>30</v>
      </c>
      <c r="BX71" s="5">
        <f t="shared" si="63"/>
        <v>30</v>
      </c>
      <c r="BY71" s="5">
        <f t="shared" si="63"/>
        <v>30</v>
      </c>
      <c r="BZ71" s="5">
        <f t="shared" si="63"/>
        <v>30</v>
      </c>
      <c r="CA71" s="5">
        <f t="shared" si="63"/>
        <v>30</v>
      </c>
      <c r="CB71" s="5">
        <f t="shared" si="63"/>
        <v>30</v>
      </c>
      <c r="CC71" s="5">
        <f t="shared" si="63"/>
        <v>30</v>
      </c>
      <c r="CD71" s="5">
        <f t="shared" si="63"/>
        <v>30</v>
      </c>
      <c r="CE71" s="5">
        <f t="shared" si="63"/>
        <v>30</v>
      </c>
      <c r="CF71" s="5">
        <f t="shared" si="63"/>
        <v>30</v>
      </c>
      <c r="CG71" s="5">
        <f t="shared" si="63"/>
        <v>30</v>
      </c>
      <c r="CH71" s="5">
        <f t="shared" si="63"/>
        <v>30</v>
      </c>
      <c r="CI71" s="5">
        <f t="shared" si="63"/>
        <v>30</v>
      </c>
      <c r="CJ71" s="5">
        <f t="shared" si="63"/>
        <v>30</v>
      </c>
      <c r="CK71" s="5">
        <f t="shared" si="63"/>
        <v>30</v>
      </c>
      <c r="CL71" s="5">
        <f t="shared" si="63"/>
        <v>30</v>
      </c>
      <c r="CM71" s="5">
        <f t="shared" si="63"/>
        <v>61</v>
      </c>
      <c r="CN71" s="5">
        <f t="shared" si="63"/>
        <v>61</v>
      </c>
      <c r="CO71" s="5">
        <f t="shared" si="63"/>
        <v>61</v>
      </c>
      <c r="CP71" s="5">
        <f t="shared" si="63"/>
        <v>61</v>
      </c>
      <c r="CQ71" s="5">
        <f t="shared" si="63"/>
        <v>61</v>
      </c>
      <c r="CR71" s="5">
        <f t="shared" si="63"/>
        <v>61</v>
      </c>
      <c r="CS71" s="5">
        <f t="shared" si="63"/>
        <v>61</v>
      </c>
      <c r="CT71" s="14">
        <f t="shared" si="59"/>
        <v>30</v>
      </c>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row>
    <row r="72" spans="4:191" ht="12">
      <c r="D72" s="1">
        <f t="shared" si="57"/>
        <v>62</v>
      </c>
      <c r="E72" s="30"/>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0"/>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2"/>
      <c r="BM72" s="32"/>
      <c r="BN72" s="32"/>
      <c r="BO72" s="24"/>
      <c r="BP72" s="5">
        <f t="shared" si="63"/>
        <v>31</v>
      </c>
      <c r="BQ72" s="5">
        <f t="shared" si="63"/>
        <v>31</v>
      </c>
      <c r="BR72" s="5">
        <f t="shared" si="63"/>
        <v>31</v>
      </c>
      <c r="BS72" s="5">
        <f t="shared" si="63"/>
        <v>31</v>
      </c>
      <c r="BT72" s="5">
        <f t="shared" si="63"/>
        <v>31</v>
      </c>
      <c r="BU72" s="5">
        <f t="shared" si="63"/>
        <v>31</v>
      </c>
      <c r="BV72" s="5">
        <f t="shared" si="63"/>
        <v>31</v>
      </c>
      <c r="BW72" s="5">
        <f t="shared" si="63"/>
        <v>31</v>
      </c>
      <c r="BX72" s="5">
        <f t="shared" si="63"/>
        <v>31</v>
      </c>
      <c r="BY72" s="5">
        <f t="shared" si="63"/>
        <v>31</v>
      </c>
      <c r="BZ72" s="5">
        <f t="shared" si="63"/>
        <v>31</v>
      </c>
      <c r="CA72" s="5">
        <f t="shared" si="63"/>
        <v>31</v>
      </c>
      <c r="CB72" s="5">
        <f t="shared" si="63"/>
        <v>31</v>
      </c>
      <c r="CC72" s="5">
        <f t="shared" si="63"/>
        <v>31</v>
      </c>
      <c r="CD72" s="5">
        <f t="shared" si="63"/>
        <v>31</v>
      </c>
      <c r="CE72" s="5">
        <f t="shared" si="63"/>
        <v>31</v>
      </c>
      <c r="CF72" s="5">
        <f t="shared" si="63"/>
        <v>31</v>
      </c>
      <c r="CG72" s="5">
        <f t="shared" si="63"/>
        <v>31</v>
      </c>
      <c r="CH72" s="5">
        <f t="shared" si="63"/>
        <v>31</v>
      </c>
      <c r="CI72" s="5">
        <f t="shared" si="63"/>
        <v>31</v>
      </c>
      <c r="CJ72" s="5">
        <f t="shared" si="63"/>
        <v>31</v>
      </c>
      <c r="CK72" s="5">
        <f t="shared" si="63"/>
        <v>31</v>
      </c>
      <c r="CL72" s="5">
        <f t="shared" si="63"/>
        <v>31</v>
      </c>
      <c r="CM72" s="5">
        <f t="shared" si="63"/>
        <v>31</v>
      </c>
      <c r="CN72" s="5">
        <f t="shared" si="63"/>
        <v>62</v>
      </c>
      <c r="CO72" s="5">
        <f t="shared" si="63"/>
        <v>62</v>
      </c>
      <c r="CP72" s="5">
        <f t="shared" si="63"/>
        <v>62</v>
      </c>
      <c r="CQ72" s="5">
        <f t="shared" si="63"/>
        <v>62</v>
      </c>
      <c r="CR72" s="5">
        <f t="shared" si="63"/>
        <v>62</v>
      </c>
      <c r="CS72" s="5">
        <f t="shared" si="63"/>
        <v>62</v>
      </c>
      <c r="CT72" s="14">
        <f t="shared" si="59"/>
        <v>31</v>
      </c>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row>
    <row r="73" spans="4:191" ht="12">
      <c r="D73" s="1">
        <f t="shared" si="57"/>
        <v>63</v>
      </c>
      <c r="E73" s="30"/>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0"/>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2"/>
      <c r="BM73" s="32"/>
      <c r="BN73" s="32"/>
      <c r="BO73" s="24"/>
      <c r="BP73" s="5">
        <f t="shared" si="63"/>
        <v>32</v>
      </c>
      <c r="BQ73" s="5">
        <f t="shared" si="63"/>
        <v>32</v>
      </c>
      <c r="BR73" s="5">
        <f t="shared" si="63"/>
        <v>32</v>
      </c>
      <c r="BS73" s="5">
        <f t="shared" si="63"/>
        <v>32</v>
      </c>
      <c r="BT73" s="5">
        <f t="shared" si="63"/>
        <v>32</v>
      </c>
      <c r="BU73" s="5">
        <f t="shared" si="63"/>
        <v>32</v>
      </c>
      <c r="BV73" s="5">
        <f t="shared" si="63"/>
        <v>32</v>
      </c>
      <c r="BW73" s="5">
        <f t="shared" si="63"/>
        <v>32</v>
      </c>
      <c r="BX73" s="5">
        <f t="shared" si="63"/>
        <v>32</v>
      </c>
      <c r="BY73" s="5">
        <f t="shared" si="63"/>
        <v>32</v>
      </c>
      <c r="BZ73" s="5">
        <f t="shared" si="63"/>
        <v>32</v>
      </c>
      <c r="CA73" s="5">
        <f t="shared" si="63"/>
        <v>32</v>
      </c>
      <c r="CB73" s="5">
        <f t="shared" si="63"/>
        <v>32</v>
      </c>
      <c r="CC73" s="5">
        <f t="shared" si="63"/>
        <v>32</v>
      </c>
      <c r="CD73" s="5">
        <f t="shared" si="63"/>
        <v>32</v>
      </c>
      <c r="CE73" s="5">
        <f t="shared" si="63"/>
        <v>32</v>
      </c>
      <c r="CF73" s="5">
        <f t="shared" si="63"/>
        <v>32</v>
      </c>
      <c r="CG73" s="5">
        <f t="shared" si="63"/>
        <v>32</v>
      </c>
      <c r="CH73" s="5">
        <f t="shared" si="63"/>
        <v>32</v>
      </c>
      <c r="CI73" s="5">
        <f t="shared" si="63"/>
        <v>32</v>
      </c>
      <c r="CJ73" s="5">
        <f t="shared" si="63"/>
        <v>32</v>
      </c>
      <c r="CK73" s="5">
        <f t="shared" si="63"/>
        <v>32</v>
      </c>
      <c r="CL73" s="5">
        <f t="shared" si="63"/>
        <v>32</v>
      </c>
      <c r="CM73" s="5">
        <f t="shared" si="63"/>
        <v>32</v>
      </c>
      <c r="CN73" s="5">
        <f t="shared" si="63"/>
        <v>32</v>
      </c>
      <c r="CO73" s="5">
        <f t="shared" si="63"/>
        <v>63</v>
      </c>
      <c r="CP73" s="5">
        <f t="shared" si="63"/>
        <v>63</v>
      </c>
      <c r="CQ73" s="5">
        <f t="shared" si="63"/>
        <v>63</v>
      </c>
      <c r="CR73" s="5">
        <f t="shared" si="63"/>
        <v>63</v>
      </c>
      <c r="CS73" s="5">
        <f t="shared" si="63"/>
        <v>63</v>
      </c>
      <c r="CT73" s="14">
        <f t="shared" si="59"/>
        <v>32</v>
      </c>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row>
    <row r="74" spans="4:191" ht="12">
      <c r="D74" s="1">
        <f>CS74</f>
        <v>64</v>
      </c>
      <c r="E74" s="30"/>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0"/>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2"/>
      <c r="BM74" s="32"/>
      <c r="BN74" s="32"/>
      <c r="BO74" s="24"/>
      <c r="BP74" s="5">
        <f t="shared" si="63"/>
        <v>33</v>
      </c>
      <c r="BQ74" s="5">
        <f t="shared" si="63"/>
        <v>33</v>
      </c>
      <c r="BR74" s="5">
        <f t="shared" si="63"/>
        <v>33</v>
      </c>
      <c r="BS74" s="5">
        <f t="shared" si="63"/>
        <v>33</v>
      </c>
      <c r="BT74" s="5">
        <f t="shared" si="63"/>
        <v>33</v>
      </c>
      <c r="BU74" s="5">
        <f t="shared" si="63"/>
        <v>33</v>
      </c>
      <c r="BV74" s="5">
        <f t="shared" si="63"/>
        <v>33</v>
      </c>
      <c r="BW74" s="5">
        <f t="shared" si="63"/>
        <v>33</v>
      </c>
      <c r="BX74" s="5">
        <f t="shared" si="63"/>
        <v>33</v>
      </c>
      <c r="BY74" s="5">
        <f t="shared" si="63"/>
        <v>33</v>
      </c>
      <c r="BZ74" s="5">
        <f t="shared" si="63"/>
        <v>33</v>
      </c>
      <c r="CA74" s="5">
        <f t="shared" si="63"/>
        <v>33</v>
      </c>
      <c r="CB74" s="5">
        <f t="shared" si="63"/>
        <v>33</v>
      </c>
      <c r="CC74" s="5">
        <f t="shared" si="63"/>
        <v>33</v>
      </c>
      <c r="CD74" s="5">
        <f t="shared" si="63"/>
        <v>33</v>
      </c>
      <c r="CE74" s="5">
        <f t="shared" si="63"/>
        <v>33</v>
      </c>
      <c r="CF74" s="5">
        <f t="shared" si="63"/>
        <v>33</v>
      </c>
      <c r="CG74" s="5">
        <f t="shared" si="63"/>
        <v>33</v>
      </c>
      <c r="CH74" s="5">
        <f t="shared" si="63"/>
        <v>33</v>
      </c>
      <c r="CI74" s="5">
        <f t="shared" si="63"/>
        <v>33</v>
      </c>
      <c r="CJ74" s="5">
        <f t="shared" si="63"/>
        <v>33</v>
      </c>
      <c r="CK74" s="5">
        <f t="shared" si="63"/>
        <v>33</v>
      </c>
      <c r="CL74" s="5">
        <f t="shared" si="63"/>
        <v>33</v>
      </c>
      <c r="CM74" s="5">
        <f t="shared" si="63"/>
        <v>33</v>
      </c>
      <c r="CN74" s="5">
        <f t="shared" si="63"/>
        <v>33</v>
      </c>
      <c r="CO74" s="5">
        <f t="shared" si="63"/>
        <v>33</v>
      </c>
      <c r="CP74" s="5">
        <f t="shared" si="63"/>
        <v>64</v>
      </c>
      <c r="CQ74" s="5">
        <f t="shared" si="63"/>
        <v>64</v>
      </c>
      <c r="CR74" s="5">
        <f t="shared" si="63"/>
        <v>64</v>
      </c>
      <c r="CS74" s="5">
        <f t="shared" si="63"/>
        <v>64</v>
      </c>
      <c r="CT74" s="14">
        <f>CT73+1</f>
        <v>33</v>
      </c>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row>
    <row r="75" spans="4:191" ht="12">
      <c r="D75" s="1">
        <f t="shared" si="57"/>
        <v>65</v>
      </c>
      <c r="E75" s="30"/>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0"/>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2"/>
      <c r="BM75" s="32"/>
      <c r="BN75" s="32"/>
      <c r="BO75" s="24"/>
      <c r="BP75" s="5">
        <f t="shared" si="63"/>
        <v>34</v>
      </c>
      <c r="BQ75" s="5">
        <f t="shared" si="63"/>
        <v>34</v>
      </c>
      <c r="BR75" s="5">
        <f t="shared" si="63"/>
        <v>34</v>
      </c>
      <c r="BS75" s="5">
        <f t="shared" si="63"/>
        <v>34</v>
      </c>
      <c r="BT75" s="5">
        <f t="shared" si="63"/>
        <v>34</v>
      </c>
      <c r="BU75" s="5">
        <f t="shared" si="63"/>
        <v>34</v>
      </c>
      <c r="BV75" s="5">
        <f t="shared" si="63"/>
        <v>34</v>
      </c>
      <c r="BW75" s="5">
        <f t="shared" si="63"/>
        <v>34</v>
      </c>
      <c r="BX75" s="5">
        <f t="shared" si="63"/>
        <v>34</v>
      </c>
      <c r="BY75" s="5">
        <f t="shared" si="63"/>
        <v>34</v>
      </c>
      <c r="BZ75" s="5">
        <f t="shared" si="63"/>
        <v>34</v>
      </c>
      <c r="CA75" s="5">
        <f t="shared" si="63"/>
        <v>34</v>
      </c>
      <c r="CB75" s="5">
        <f t="shared" si="63"/>
        <v>34</v>
      </c>
      <c r="CC75" s="5">
        <f t="shared" si="63"/>
        <v>34</v>
      </c>
      <c r="CD75" s="5">
        <f t="shared" si="63"/>
        <v>34</v>
      </c>
      <c r="CE75" s="5">
        <f aca="true" t="shared" si="64" ref="CE75:CS75">IF(MIN(CD$48:CD$77)=$BP$47,CD75,IF(CD75=MIN(CD$48:CD$77),CE$47,IF(CD75="",$CT75,CD75)))</f>
        <v>34</v>
      </c>
      <c r="CF75" s="5">
        <f t="shared" si="64"/>
        <v>34</v>
      </c>
      <c r="CG75" s="5">
        <f t="shared" si="64"/>
        <v>34</v>
      </c>
      <c r="CH75" s="5">
        <f t="shared" si="64"/>
        <v>34</v>
      </c>
      <c r="CI75" s="5">
        <f t="shared" si="64"/>
        <v>34</v>
      </c>
      <c r="CJ75" s="5">
        <f t="shared" si="64"/>
        <v>34</v>
      </c>
      <c r="CK75" s="5">
        <f t="shared" si="64"/>
        <v>34</v>
      </c>
      <c r="CL75" s="5">
        <f t="shared" si="64"/>
        <v>34</v>
      </c>
      <c r="CM75" s="5">
        <f t="shared" si="64"/>
        <v>34</v>
      </c>
      <c r="CN75" s="5">
        <f t="shared" si="64"/>
        <v>34</v>
      </c>
      <c r="CO75" s="5">
        <f t="shared" si="64"/>
        <v>34</v>
      </c>
      <c r="CP75" s="5">
        <f t="shared" si="64"/>
        <v>34</v>
      </c>
      <c r="CQ75" s="5">
        <f t="shared" si="64"/>
        <v>65</v>
      </c>
      <c r="CR75" s="5">
        <f t="shared" si="64"/>
        <v>65</v>
      </c>
      <c r="CS75" s="5">
        <f t="shared" si="64"/>
        <v>65</v>
      </c>
      <c r="CT75" s="14">
        <f>CT74+1</f>
        <v>34</v>
      </c>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row>
    <row r="76" spans="4:191" ht="12">
      <c r="D76" s="1">
        <f t="shared" si="57"/>
        <v>66</v>
      </c>
      <c r="E76" s="30"/>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0"/>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2"/>
      <c r="BM76" s="32"/>
      <c r="BN76" s="32"/>
      <c r="BO76" s="24"/>
      <c r="BP76" s="5">
        <f aca="true" t="shared" si="65" ref="BP76:CS77">IF(MIN(BO$48:BO$77)=$BP$47,BO76,IF(BO76=MIN(BO$48:BO$77),BP$47,IF(BO76="",$CT76,BO76)))</f>
        <v>35</v>
      </c>
      <c r="BQ76" s="5">
        <f t="shared" si="65"/>
        <v>35</v>
      </c>
      <c r="BR76" s="5">
        <f t="shared" si="65"/>
        <v>35</v>
      </c>
      <c r="BS76" s="5">
        <f t="shared" si="65"/>
        <v>35</v>
      </c>
      <c r="BT76" s="5">
        <f t="shared" si="65"/>
        <v>35</v>
      </c>
      <c r="BU76" s="5">
        <f t="shared" si="65"/>
        <v>35</v>
      </c>
      <c r="BV76" s="5">
        <f t="shared" si="65"/>
        <v>35</v>
      </c>
      <c r="BW76" s="5">
        <f t="shared" si="65"/>
        <v>35</v>
      </c>
      <c r="BX76" s="5">
        <f t="shared" si="65"/>
        <v>35</v>
      </c>
      <c r="BY76" s="5">
        <f t="shared" si="65"/>
        <v>35</v>
      </c>
      <c r="BZ76" s="5">
        <f t="shared" si="65"/>
        <v>35</v>
      </c>
      <c r="CA76" s="5">
        <f t="shared" si="65"/>
        <v>35</v>
      </c>
      <c r="CB76" s="5">
        <f t="shared" si="65"/>
        <v>35</v>
      </c>
      <c r="CC76" s="5">
        <f t="shared" si="65"/>
        <v>35</v>
      </c>
      <c r="CD76" s="5">
        <f t="shared" si="65"/>
        <v>35</v>
      </c>
      <c r="CE76" s="5">
        <f t="shared" si="65"/>
        <v>35</v>
      </c>
      <c r="CF76" s="5">
        <f t="shared" si="65"/>
        <v>35</v>
      </c>
      <c r="CG76" s="5">
        <f t="shared" si="65"/>
        <v>35</v>
      </c>
      <c r="CH76" s="5">
        <f t="shared" si="65"/>
        <v>35</v>
      </c>
      <c r="CI76" s="5">
        <f t="shared" si="65"/>
        <v>35</v>
      </c>
      <c r="CJ76" s="5">
        <f t="shared" si="65"/>
        <v>35</v>
      </c>
      <c r="CK76" s="5">
        <f t="shared" si="65"/>
        <v>35</v>
      </c>
      <c r="CL76" s="5">
        <f t="shared" si="65"/>
        <v>35</v>
      </c>
      <c r="CM76" s="5">
        <f t="shared" si="65"/>
        <v>35</v>
      </c>
      <c r="CN76" s="5">
        <f t="shared" si="65"/>
        <v>35</v>
      </c>
      <c r="CO76" s="5">
        <f t="shared" si="65"/>
        <v>35</v>
      </c>
      <c r="CP76" s="5">
        <f t="shared" si="65"/>
        <v>35</v>
      </c>
      <c r="CQ76" s="5">
        <f t="shared" si="65"/>
        <v>35</v>
      </c>
      <c r="CR76" s="5">
        <f t="shared" si="65"/>
        <v>66</v>
      </c>
      <c r="CS76" s="5">
        <f t="shared" si="65"/>
        <v>66</v>
      </c>
      <c r="CT76" s="14">
        <f t="shared" si="59"/>
        <v>35</v>
      </c>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row>
    <row r="77" spans="4:191" ht="12.75" thickBot="1">
      <c r="D77" s="1">
        <f t="shared" si="57"/>
        <v>67</v>
      </c>
      <c r="E77" s="33"/>
      <c r="F77" s="34"/>
      <c r="G77" s="34"/>
      <c r="H77" s="34"/>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3"/>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c r="BH77" s="34"/>
      <c r="BI77" s="34"/>
      <c r="BJ77" s="34"/>
      <c r="BK77" s="34"/>
      <c r="BL77" s="35"/>
      <c r="BM77" s="35"/>
      <c r="BN77" s="35"/>
      <c r="BO77" s="26"/>
      <c r="BP77" s="5">
        <f t="shared" si="65"/>
        <v>36</v>
      </c>
      <c r="BQ77" s="5">
        <f t="shared" si="65"/>
        <v>36</v>
      </c>
      <c r="BR77" s="5">
        <f t="shared" si="65"/>
        <v>36</v>
      </c>
      <c r="BS77" s="5">
        <f t="shared" si="65"/>
        <v>36</v>
      </c>
      <c r="BT77" s="5">
        <f t="shared" si="65"/>
        <v>36</v>
      </c>
      <c r="BU77" s="5">
        <f t="shared" si="65"/>
        <v>36</v>
      </c>
      <c r="BV77" s="5">
        <f t="shared" si="65"/>
        <v>36</v>
      </c>
      <c r="BW77" s="5">
        <f t="shared" si="65"/>
        <v>36</v>
      </c>
      <c r="BX77" s="5">
        <f t="shared" si="65"/>
        <v>36</v>
      </c>
      <c r="BY77" s="5">
        <f t="shared" si="65"/>
        <v>36</v>
      </c>
      <c r="BZ77" s="5">
        <f t="shared" si="65"/>
        <v>36</v>
      </c>
      <c r="CA77" s="5">
        <f t="shared" si="65"/>
        <v>36</v>
      </c>
      <c r="CB77" s="5">
        <f t="shared" si="65"/>
        <v>36</v>
      </c>
      <c r="CC77" s="5">
        <f t="shared" si="65"/>
        <v>36</v>
      </c>
      <c r="CD77" s="5">
        <f t="shared" si="65"/>
        <v>36</v>
      </c>
      <c r="CE77" s="5">
        <f t="shared" si="65"/>
        <v>36</v>
      </c>
      <c r="CF77" s="5">
        <f t="shared" si="65"/>
        <v>36</v>
      </c>
      <c r="CG77" s="5">
        <f t="shared" si="65"/>
        <v>36</v>
      </c>
      <c r="CH77" s="5">
        <f t="shared" si="65"/>
        <v>36</v>
      </c>
      <c r="CI77" s="5">
        <f t="shared" si="65"/>
        <v>36</v>
      </c>
      <c r="CJ77" s="5">
        <f t="shared" si="65"/>
        <v>36</v>
      </c>
      <c r="CK77" s="5">
        <f t="shared" si="65"/>
        <v>36</v>
      </c>
      <c r="CL77" s="5">
        <f t="shared" si="65"/>
        <v>36</v>
      </c>
      <c r="CM77" s="5">
        <f t="shared" si="65"/>
        <v>36</v>
      </c>
      <c r="CN77" s="5">
        <f t="shared" si="65"/>
        <v>36</v>
      </c>
      <c r="CO77" s="5">
        <f t="shared" si="65"/>
        <v>36</v>
      </c>
      <c r="CP77" s="5">
        <f t="shared" si="65"/>
        <v>36</v>
      </c>
      <c r="CQ77" s="5">
        <f t="shared" si="65"/>
        <v>36</v>
      </c>
      <c r="CR77" s="5">
        <f t="shared" si="65"/>
        <v>36</v>
      </c>
      <c r="CS77" s="5">
        <f t="shared" si="65"/>
        <v>67</v>
      </c>
      <c r="CT77" s="14">
        <f t="shared" si="59"/>
        <v>36</v>
      </c>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row>
    <row r="78" spans="5:37" ht="12">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row>
  </sheetData>
  <sheetProtection/>
  <mergeCells count="124">
    <mergeCell ref="BE6:BF6"/>
    <mergeCell ref="BG6:BH6"/>
    <mergeCell ref="BI6:BJ6"/>
    <mergeCell ref="BK6:BL6"/>
    <mergeCell ref="AW6:AX6"/>
    <mergeCell ref="AY6:AZ6"/>
    <mergeCell ref="BA6:BB6"/>
    <mergeCell ref="BC6:BD6"/>
    <mergeCell ref="AO6:AP6"/>
    <mergeCell ref="AQ6:AR6"/>
    <mergeCell ref="AS6:AT6"/>
    <mergeCell ref="AU6:AV6"/>
    <mergeCell ref="AG6:AH6"/>
    <mergeCell ref="AI6:AJ6"/>
    <mergeCell ref="AK6:AL6"/>
    <mergeCell ref="AM6:AN6"/>
    <mergeCell ref="Y6:Z6"/>
    <mergeCell ref="AA6:AB6"/>
    <mergeCell ref="AC6:AD6"/>
    <mergeCell ref="AE6:AF6"/>
    <mergeCell ref="BK9:BL9"/>
    <mergeCell ref="G6:H6"/>
    <mergeCell ref="I6:J6"/>
    <mergeCell ref="K6:L6"/>
    <mergeCell ref="M6:N6"/>
    <mergeCell ref="O6:P6"/>
    <mergeCell ref="Q6:R6"/>
    <mergeCell ref="S6:T6"/>
    <mergeCell ref="U6:V6"/>
    <mergeCell ref="W6:X6"/>
    <mergeCell ref="BC9:BD9"/>
    <mergeCell ref="BE9:BF9"/>
    <mergeCell ref="AM9:AN9"/>
    <mergeCell ref="AO9:AP9"/>
    <mergeCell ref="AQ9:AR9"/>
    <mergeCell ref="AS9:AT9"/>
    <mergeCell ref="BG9:BH9"/>
    <mergeCell ref="BI9:BJ9"/>
    <mergeCell ref="AU9:AV9"/>
    <mergeCell ref="AW9:AX9"/>
    <mergeCell ref="AY9:AZ9"/>
    <mergeCell ref="BA9:BB9"/>
    <mergeCell ref="AE9:AF9"/>
    <mergeCell ref="AG9:AH9"/>
    <mergeCell ref="AI9:AJ9"/>
    <mergeCell ref="AK9:AL9"/>
    <mergeCell ref="W9:X9"/>
    <mergeCell ref="Y9:Z9"/>
    <mergeCell ref="AA9:AB9"/>
    <mergeCell ref="AC9:AD9"/>
    <mergeCell ref="O9:P9"/>
    <mergeCell ref="Q9:R9"/>
    <mergeCell ref="S9:T9"/>
    <mergeCell ref="U9:V9"/>
    <mergeCell ref="G9:H9"/>
    <mergeCell ref="I9:J9"/>
    <mergeCell ref="K9:L9"/>
    <mergeCell ref="M9:N9"/>
    <mergeCell ref="BE8:BF8"/>
    <mergeCell ref="BG8:BH8"/>
    <mergeCell ref="BI8:BJ8"/>
    <mergeCell ref="BK8:BL8"/>
    <mergeCell ref="AW8:AX8"/>
    <mergeCell ref="AY8:AZ8"/>
    <mergeCell ref="BA8:BB8"/>
    <mergeCell ref="BC8:BD8"/>
    <mergeCell ref="AO8:AP8"/>
    <mergeCell ref="AQ8:AR8"/>
    <mergeCell ref="AS8:AT8"/>
    <mergeCell ref="AU8:AV8"/>
    <mergeCell ref="AG8:AH8"/>
    <mergeCell ref="AI8:AJ8"/>
    <mergeCell ref="AK8:AL8"/>
    <mergeCell ref="AM8:AN8"/>
    <mergeCell ref="Y8:Z8"/>
    <mergeCell ref="AA8:AB8"/>
    <mergeCell ref="AC8:AD8"/>
    <mergeCell ref="AE8:AF8"/>
    <mergeCell ref="BK7:BL7"/>
    <mergeCell ref="G8:H8"/>
    <mergeCell ref="I8:J8"/>
    <mergeCell ref="K8:L8"/>
    <mergeCell ref="M8:N8"/>
    <mergeCell ref="O8:P8"/>
    <mergeCell ref="Q8:R8"/>
    <mergeCell ref="S8:T8"/>
    <mergeCell ref="U8:V8"/>
    <mergeCell ref="W8:X8"/>
    <mergeCell ref="BC7:BD7"/>
    <mergeCell ref="BE7:BF7"/>
    <mergeCell ref="AM7:AN7"/>
    <mergeCell ref="AO7:AP7"/>
    <mergeCell ref="AQ7:AR7"/>
    <mergeCell ref="AS7:AT7"/>
    <mergeCell ref="BG7:BH7"/>
    <mergeCell ref="BI7:BJ7"/>
    <mergeCell ref="AU7:AV7"/>
    <mergeCell ref="AW7:AX7"/>
    <mergeCell ref="AY7:AZ7"/>
    <mergeCell ref="BA7:BB7"/>
    <mergeCell ref="AE7:AF7"/>
    <mergeCell ref="AG7:AH7"/>
    <mergeCell ref="AI7:AJ7"/>
    <mergeCell ref="AK7:AL7"/>
    <mergeCell ref="W7:X7"/>
    <mergeCell ref="Y7:Z7"/>
    <mergeCell ref="AA7:AB7"/>
    <mergeCell ref="AC7:AD7"/>
    <mergeCell ref="O7:P7"/>
    <mergeCell ref="Q7:R7"/>
    <mergeCell ref="S7:T7"/>
    <mergeCell ref="U7:V7"/>
    <mergeCell ref="G7:H7"/>
    <mergeCell ref="I7:J7"/>
    <mergeCell ref="K7:L7"/>
    <mergeCell ref="M7:N7"/>
    <mergeCell ref="E6:F6"/>
    <mergeCell ref="E7:F7"/>
    <mergeCell ref="E8:F8"/>
    <mergeCell ref="E9:F9"/>
    <mergeCell ref="C6:D6"/>
    <mergeCell ref="C7:D7"/>
    <mergeCell ref="C8:D8"/>
    <mergeCell ref="C9:D9"/>
  </mergeCells>
  <conditionalFormatting sqref="E11:E40 BG11:BG40 BI11:BI40 G11:G40 I11:I40 K11:K40 M11:M40 O11:O40 Q11:Q40 S11:S40 U11:U40 W11:W40 Y11:Y40 AA11:AA40 AC11:AC40 AE11:AE40 AG11:AG40 AI11:AI40 AK11:AK40 AM11:AM40 AO11:AO40 AQ11:AQ40 AS11:AS40 AU11:AU40 AW11:AW40 AY11:AY40 BA11:BA40 BC11:BC40 BE11:BE40 BK11:BK40">
    <cfRule type="expression" priority="1" dxfId="2" stopIfTrue="1">
      <formula>AND(('0 RPM'!E11='0 RPM'!E$41),('0 RPM'!E11='0 RPM'!$BM11))</formula>
    </cfRule>
    <cfRule type="expression" priority="2" dxfId="1" stopIfTrue="1">
      <formula>AND('0 RPM'!E11='0 RPM'!E$41)</formula>
    </cfRule>
    <cfRule type="expression" priority="3" dxfId="0" stopIfTrue="1">
      <formula>AND('0 RPM'!E11='0 RPM'!$BM11)</formula>
    </cfRule>
  </conditionalFormatting>
  <conditionalFormatting sqref="F11:F40 H11:H40 J11:J40 L11:L40 N11:N40 P11:P40 R11:R40 T11:T40 V11:V40 X11:X40 Z11:Z40 AB11:AB40 AD11:AD40 AF11:AF40 AH11:AH40 AJ11:AJ40 AL11:AL40 AN11:AN40 AP11:AP40 AR11:AR40 AT11:AT40 AV11:AV40 AX11:AX40 AZ11:AZ40 BB11:BB40 BD11:BD40 BF11:BF40 BH11:BH40 BJ11:BJ40 BL11:BL40">
    <cfRule type="expression" priority="4" dxfId="2" stopIfTrue="1">
      <formula>AND(('0 RPM'!#REF!='0 RPM'!#REF!),('0 RPM'!#REF!='0 RPM'!$BM11))</formula>
    </cfRule>
    <cfRule type="expression" priority="5" dxfId="1" stopIfTrue="1">
      <formula>AND('0 RPM'!#REF!='0 RPM'!#REF!)</formula>
    </cfRule>
    <cfRule type="expression" priority="6" dxfId="0" stopIfTrue="1">
      <formula>AND('0 RPM'!#REF!='0 RPM'!$BM11)</formula>
    </cfRule>
  </conditionalFormatting>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E12:AM15"/>
  <sheetViews>
    <sheetView workbookViewId="0" topLeftCell="B1">
      <selection activeCell="Q22" sqref="Q22"/>
    </sheetView>
  </sheetViews>
  <sheetFormatPr defaultColWidth="11.421875" defaultRowHeight="12.75"/>
  <cols>
    <col min="5" max="5" width="13.8515625" style="0" bestFit="1" customWidth="1"/>
  </cols>
  <sheetData>
    <row r="12" spans="6:39" ht="16.5">
      <c r="F12" s="64" t="s">
        <v>65</v>
      </c>
      <c r="G12" s="64"/>
      <c r="H12" s="64"/>
      <c r="I12" s="64"/>
      <c r="J12" s="64"/>
      <c r="K12" s="64"/>
      <c r="L12" s="64"/>
      <c r="M12" s="64"/>
      <c r="N12" s="64"/>
      <c r="O12" s="64"/>
      <c r="P12" s="64"/>
      <c r="Q12" s="64"/>
      <c r="R12" s="64"/>
      <c r="S12" s="64"/>
      <c r="T12" s="64"/>
      <c r="U12" s="64"/>
      <c r="V12" s="64"/>
      <c r="W12" s="64"/>
      <c r="X12" s="64"/>
      <c r="Y12" s="64"/>
      <c r="Z12" s="64"/>
      <c r="AA12" s="64"/>
      <c r="AB12" s="64"/>
      <c r="AC12" s="64"/>
      <c r="AD12" s="64"/>
      <c r="AE12" s="64"/>
      <c r="AF12" s="64"/>
      <c r="AG12" s="64"/>
      <c r="AH12" s="64"/>
      <c r="AI12" s="64"/>
      <c r="AJ12" s="64"/>
      <c r="AK12" s="64"/>
      <c r="AL12" s="64"/>
      <c r="AM12" s="64"/>
    </row>
    <row r="13" spans="6:39" ht="12">
      <c r="F13" s="62" t="s">
        <v>48</v>
      </c>
      <c r="G13" s="62"/>
      <c r="H13" s="62" t="s">
        <v>49</v>
      </c>
      <c r="I13" s="62"/>
      <c r="J13" s="62" t="s">
        <v>50</v>
      </c>
      <c r="K13" s="62"/>
      <c r="L13" s="62" t="s">
        <v>51</v>
      </c>
      <c r="M13" s="62"/>
      <c r="N13" s="62" t="s">
        <v>52</v>
      </c>
      <c r="O13" s="62"/>
      <c r="P13" s="62" t="s">
        <v>53</v>
      </c>
      <c r="Q13" s="62"/>
      <c r="R13" s="62" t="s">
        <v>54</v>
      </c>
      <c r="S13" s="62"/>
      <c r="T13" s="62" t="s">
        <v>55</v>
      </c>
      <c r="U13" s="62"/>
      <c r="V13" s="62" t="s">
        <v>56</v>
      </c>
      <c r="W13" s="62"/>
      <c r="X13" s="62" t="s">
        <v>57</v>
      </c>
      <c r="Y13" s="62"/>
      <c r="Z13" s="62" t="s">
        <v>58</v>
      </c>
      <c r="AA13" s="62"/>
      <c r="AB13" s="62" t="s">
        <v>59</v>
      </c>
      <c r="AC13" s="62"/>
      <c r="AD13" s="62" t="s">
        <v>60</v>
      </c>
      <c r="AE13" s="62"/>
      <c r="AF13" s="62" t="s">
        <v>61</v>
      </c>
      <c r="AG13" s="62"/>
      <c r="AH13" s="62" t="s">
        <v>62</v>
      </c>
      <c r="AI13" s="62"/>
      <c r="AJ13" s="62" t="s">
        <v>63</v>
      </c>
      <c r="AK13" s="62"/>
      <c r="AL13" s="62" t="s">
        <v>64</v>
      </c>
      <c r="AM13" s="62"/>
    </row>
    <row r="14" spans="5:39" ht="12">
      <c r="E14" s="61" t="s">
        <v>46</v>
      </c>
      <c r="F14" s="63">
        <v>0.000713970911841372</v>
      </c>
      <c r="G14" s="63"/>
      <c r="H14" s="63">
        <v>0.00251641725386579</v>
      </c>
      <c r="I14" s="63"/>
      <c r="J14" s="63">
        <v>0.376896807230433</v>
      </c>
      <c r="K14" s="63"/>
      <c r="L14" s="63">
        <v>0.384228710958873</v>
      </c>
      <c r="M14" s="63"/>
      <c r="N14" s="63">
        <v>0.634731540262655</v>
      </c>
      <c r="O14" s="63"/>
      <c r="P14" s="63">
        <v>0.78124754932128</v>
      </c>
      <c r="Q14" s="63"/>
      <c r="R14" s="63">
        <v>0.857414937113563</v>
      </c>
      <c r="S14" s="63"/>
      <c r="T14" s="63">
        <v>1.05163757590174</v>
      </c>
      <c r="U14" s="63"/>
      <c r="V14" s="63">
        <v>1.28854370407011</v>
      </c>
      <c r="W14" s="63"/>
      <c r="X14" s="63">
        <v>1.76083609714548</v>
      </c>
      <c r="Y14" s="63"/>
      <c r="Z14" s="63">
        <v>3.18506866659587</v>
      </c>
      <c r="AA14" s="63"/>
      <c r="AB14" s="63">
        <v>3.20300208197812</v>
      </c>
      <c r="AC14" s="63"/>
      <c r="AD14" s="63">
        <v>3.74772237483967</v>
      </c>
      <c r="AE14" s="63"/>
      <c r="AF14" s="63">
        <v>4.32499831344</v>
      </c>
      <c r="AG14" s="63"/>
      <c r="AH14" s="63">
        <v>4.76523586421138</v>
      </c>
      <c r="AI14" s="63"/>
      <c r="AJ14" s="63">
        <v>4.80439510993018</v>
      </c>
      <c r="AK14" s="63"/>
      <c r="AL14" s="63">
        <v>5.4800683393115</v>
      </c>
      <c r="AM14" s="63"/>
    </row>
    <row r="15" spans="5:39" ht="12">
      <c r="E15" s="61" t="s">
        <v>47</v>
      </c>
      <c r="F15" s="63">
        <v>0.000504581053035079</v>
      </c>
      <c r="G15" s="63"/>
      <c r="H15" s="63">
        <v>0.00230591813057646</v>
      </c>
      <c r="I15" s="63"/>
      <c r="J15" s="63">
        <v>0.376924939432058</v>
      </c>
      <c r="K15" s="63"/>
      <c r="L15" s="63">
        <v>0.384247267054372</v>
      </c>
      <c r="M15" s="63"/>
      <c r="N15" s="63">
        <v>0.635324455155254</v>
      </c>
      <c r="O15" s="63"/>
      <c r="P15" s="63">
        <v>0.781741838243787</v>
      </c>
      <c r="Q15" s="63"/>
      <c r="R15" s="63">
        <v>0.857683190497875</v>
      </c>
      <c r="S15" s="63"/>
      <c r="T15" s="63">
        <v>1.05272341135209</v>
      </c>
      <c r="U15" s="63"/>
      <c r="V15" s="63">
        <v>1.28939192259471</v>
      </c>
      <c r="W15" s="63"/>
      <c r="X15" s="63">
        <v>1.76101593487192</v>
      </c>
      <c r="Y15" s="63"/>
      <c r="Z15" s="63">
        <v>3.18522312084783</v>
      </c>
      <c r="AA15" s="63"/>
      <c r="AB15" s="63">
        <v>3.2032180293914</v>
      </c>
      <c r="AC15" s="63"/>
      <c r="AD15" s="63">
        <v>3.74780362049738</v>
      </c>
      <c r="AE15" s="63"/>
      <c r="AF15" s="63">
        <v>4.32756317260406</v>
      </c>
      <c r="AG15" s="63"/>
      <c r="AH15" s="63">
        <v>4.76913735084879</v>
      </c>
      <c r="AI15" s="63"/>
      <c r="AJ15" s="63">
        <v>4.80798664091624</v>
      </c>
      <c r="AK15" s="63"/>
      <c r="AL15" s="63">
        <v>5.4818845876183</v>
      </c>
      <c r="AM15" s="63"/>
    </row>
  </sheetData>
  <sheetProtection/>
  <mergeCells count="52">
    <mergeCell ref="AJ13:AK13"/>
    <mergeCell ref="AL13:AM13"/>
    <mergeCell ref="F12:AM12"/>
    <mergeCell ref="X13:Y13"/>
    <mergeCell ref="Z13:AA13"/>
    <mergeCell ref="AB13:AC13"/>
    <mergeCell ref="AD13:AE13"/>
    <mergeCell ref="AF13:AG13"/>
    <mergeCell ref="AH13:AI13"/>
    <mergeCell ref="AL15:AM15"/>
    <mergeCell ref="F13:G13"/>
    <mergeCell ref="H13:I13"/>
    <mergeCell ref="J13:K13"/>
    <mergeCell ref="L13:M13"/>
    <mergeCell ref="N13:O13"/>
    <mergeCell ref="P13:Q13"/>
    <mergeCell ref="R13:S13"/>
    <mergeCell ref="T13:U13"/>
    <mergeCell ref="V13:W13"/>
    <mergeCell ref="Z15:AA15"/>
    <mergeCell ref="AB15:AC15"/>
    <mergeCell ref="AD15:AE15"/>
    <mergeCell ref="AF15:AG15"/>
    <mergeCell ref="AH15:AI15"/>
    <mergeCell ref="AJ15:AK15"/>
    <mergeCell ref="N15:O15"/>
    <mergeCell ref="P15:Q15"/>
    <mergeCell ref="R15:S15"/>
    <mergeCell ref="T15:U15"/>
    <mergeCell ref="V15:W15"/>
    <mergeCell ref="X15:Y15"/>
    <mergeCell ref="F14:G14"/>
    <mergeCell ref="F15:G15"/>
    <mergeCell ref="H14:I14"/>
    <mergeCell ref="H15:I15"/>
    <mergeCell ref="J14:K14"/>
    <mergeCell ref="L14:M14"/>
    <mergeCell ref="J15:K15"/>
    <mergeCell ref="L15:M15"/>
    <mergeCell ref="N14:O14"/>
    <mergeCell ref="P14:Q14"/>
    <mergeCell ref="R14:S14"/>
    <mergeCell ref="T14:U14"/>
    <mergeCell ref="V14:W14"/>
    <mergeCell ref="X14:Y14"/>
    <mergeCell ref="Z14:AA14"/>
    <mergeCell ref="AB14:AC14"/>
    <mergeCell ref="AD14:AE14"/>
    <mergeCell ref="AF14:AG14"/>
    <mergeCell ref="AH14:AI14"/>
    <mergeCell ref="AJ14:AK14"/>
    <mergeCell ref="AL14:AM14"/>
  </mergeCells>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Neelabh Gupta</cp:lastModifiedBy>
  <dcterms:created xsi:type="dcterms:W3CDTF">1996-10-14T23:33:28Z</dcterms:created>
  <dcterms:modified xsi:type="dcterms:W3CDTF">2013-07-08T14:40:04Z</dcterms:modified>
  <cp:category/>
  <cp:version/>
  <cp:contentType/>
  <cp:contentStatus/>
</cp:coreProperties>
</file>